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BASE" sheetId="1" r:id="rId1"/>
    <sheet name="MATA" sheetId="2" r:id="rId2"/>
  </sheets>
  <definedNames/>
  <calcPr fullCalcOnLoad="1"/>
</workbook>
</file>

<file path=xl/sharedStrings.xml><?xml version="1.0" encoding="utf-8"?>
<sst xmlns="http://schemas.openxmlformats.org/spreadsheetml/2006/main" count="158" uniqueCount="52">
  <si>
    <t>X CAMPEONATO BRASILEIRO</t>
  </si>
  <si>
    <t>CAMPINAS-SP</t>
  </si>
  <si>
    <t>GRUPO A</t>
  </si>
  <si>
    <t>GRUPO B</t>
  </si>
  <si>
    <t>%-AP</t>
  </si>
  <si>
    <t>SG</t>
  </si>
  <si>
    <t>GC</t>
  </si>
  <si>
    <t>GP</t>
  </si>
  <si>
    <t>V</t>
  </si>
  <si>
    <t>PG</t>
  </si>
  <si>
    <t>ROBSON(BOTA-RJ)</t>
  </si>
  <si>
    <t>WEBER(BANGU-RJ)</t>
  </si>
  <si>
    <t>COUTINHO(BANGU-RJ)</t>
  </si>
  <si>
    <t>ARANHA(P.PRETA-SP)</t>
  </si>
  <si>
    <t>BARTHEZ(M.ZÉLIA-SP)</t>
  </si>
  <si>
    <t>LUSINHO(BANGU-RJ)</t>
  </si>
  <si>
    <t>JUNIOR(BANGU-RJ)</t>
  </si>
  <si>
    <t>IGOR(VASCO-RJ)</t>
  </si>
  <si>
    <t>VINÍCIUS(CORINT-SP)</t>
  </si>
  <si>
    <t>VILLANOVA(Z.SUL-RS)</t>
  </si>
  <si>
    <t>CRISTIANO(P.PRETA-SP)</t>
  </si>
  <si>
    <t>MAURÍCIO(P.PRETA-SP)</t>
  </si>
  <si>
    <t>ALENCAR(CORINT-SP)</t>
  </si>
  <si>
    <t>1° RODADA - 10:00</t>
  </si>
  <si>
    <t>MESA</t>
  </si>
  <si>
    <t>JOGOS</t>
  </si>
  <si>
    <t>X</t>
  </si>
  <si>
    <t>2° RODADA - 10:40</t>
  </si>
  <si>
    <t>3° RODADA - 11:20</t>
  </si>
  <si>
    <t>4° RODADA - 13:30</t>
  </si>
  <si>
    <t>5° RODADA - 14:10</t>
  </si>
  <si>
    <t>6° RODADA - 14:50</t>
  </si>
  <si>
    <t>7° RODADA - 15:30</t>
  </si>
  <si>
    <t>8° RODADA - QUARTAS DE FINAL - 16:10</t>
  </si>
  <si>
    <t>%AP</t>
  </si>
  <si>
    <t>%V</t>
  </si>
  <si>
    <t>%SG</t>
  </si>
  <si>
    <t>%GP</t>
  </si>
  <si>
    <t>9° RODADA - SEMI FINAL - 16:50</t>
  </si>
  <si>
    <t>10° RODADA - FINAL - 17:30</t>
  </si>
  <si>
    <t>SECTORBALL - 2022</t>
  </si>
  <si>
    <t>ROBSON(FOGO-RJ)</t>
  </si>
  <si>
    <t>MAURICIO(PONTE-SP)</t>
  </si>
  <si>
    <t>BARTHES(M.ZELIA-SP)</t>
  </si>
  <si>
    <t>VINICIUS(CORINT-AP)</t>
  </si>
  <si>
    <t>0(3)</t>
  </si>
  <si>
    <t>0 (0)</t>
  </si>
  <si>
    <t>0 (1)</t>
  </si>
  <si>
    <t>WEBER</t>
  </si>
  <si>
    <t>ARANHA</t>
  </si>
  <si>
    <t>ROBSON</t>
  </si>
  <si>
    <t>BARTHEZ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</si>
</sst>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1"/>
      <name val="Calibri"/>
      <family val="0"/>
    </font>
    <font>
      <sz val="11"/>
      <color indexed="8"/>
      <name val="Calibri"/>
      <family val="2"/>
    </font>
    <font>
      <b/>
      <sz val="22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b/>
      <sz val="20"/>
      <name val="Calibri"/>
      <family val="0"/>
    </font>
    <font>
      <sz val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24" borderId="23" xfId="0" applyFont="1" applyFill="1" applyBorder="1" applyAlignment="1">
      <alignment vertical="center"/>
    </xf>
    <xf numFmtId="4" fontId="5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20" fontId="4" fillId="24" borderId="19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7" fillId="24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7" fillId="25" borderId="19" xfId="0" applyFont="1" applyFill="1" applyBorder="1" applyAlignment="1">
      <alignment horizont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center"/>
    </xf>
    <xf numFmtId="0" fontId="4" fillId="24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6" fillId="26" borderId="2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27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28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4" fillId="26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1</xdr:col>
      <xdr:colOff>581025</xdr:colOff>
      <xdr:row>3</xdr:row>
      <xdr:rowOff>247650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161925</xdr:colOff>
      <xdr:row>1</xdr:row>
      <xdr:rowOff>9525</xdr:rowOff>
    </xdr:from>
    <xdr:to>
      <xdr:col>17</xdr:col>
      <xdr:colOff>257175</xdr:colOff>
      <xdr:row>3</xdr:row>
      <xdr:rowOff>247650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0002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3"/>
  <sheetViews>
    <sheetView tabSelected="1" zoomScalePageLayoutView="0" workbookViewId="0" topLeftCell="A86">
      <selection activeCell="Q104" sqref="Q104"/>
    </sheetView>
  </sheetViews>
  <sheetFormatPr defaultColWidth="14.421875" defaultRowHeight="15" customHeight="1"/>
  <cols>
    <col min="1" max="1" width="5.7109375" style="0" customWidth="1"/>
    <col min="2" max="3" width="10.7109375" style="0" customWidth="1"/>
    <col min="4" max="14" width="4.7109375" style="0" customWidth="1"/>
    <col min="15" max="15" width="10.7109375" style="0" customWidth="1"/>
    <col min="16" max="16" width="6.7109375" style="0" customWidth="1"/>
    <col min="17" max="17" width="4.7109375" style="0" customWidth="1"/>
    <col min="18" max="18" width="5.7109375" style="0" customWidth="1"/>
  </cols>
  <sheetData>
    <row r="2" spans="1:18" ht="28.5" customHeight="1">
      <c r="A2" s="1"/>
      <c r="B2" s="2"/>
      <c r="C2" s="43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1"/>
      <c r="Q2" s="3"/>
      <c r="R2" s="2"/>
    </row>
    <row r="3" spans="1:18" ht="21" customHeight="1">
      <c r="A3" s="4"/>
      <c r="B3" s="5"/>
      <c r="C3" s="46" t="s">
        <v>40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"/>
      <c r="Q3" s="6"/>
      <c r="R3" s="5"/>
    </row>
    <row r="4" spans="1:18" ht="21" customHeight="1">
      <c r="A4" s="7"/>
      <c r="B4" s="8"/>
      <c r="C4" s="49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7"/>
      <c r="Q4" s="9"/>
      <c r="R4" s="8"/>
    </row>
    <row r="5" spans="1:18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52" t="s">
        <v>2</v>
      </c>
      <c r="B6" s="40"/>
      <c r="C6" s="40"/>
      <c r="D6" s="40"/>
      <c r="E6" s="40"/>
      <c r="F6" s="40"/>
      <c r="G6" s="40"/>
      <c r="H6" s="41"/>
      <c r="I6" s="10"/>
      <c r="J6" s="52" t="s">
        <v>3</v>
      </c>
      <c r="K6" s="40"/>
      <c r="L6" s="40"/>
      <c r="M6" s="40"/>
      <c r="N6" s="40"/>
      <c r="O6" s="40"/>
      <c r="P6" s="40"/>
      <c r="Q6" s="40"/>
      <c r="R6" s="41"/>
    </row>
    <row r="7" spans="1:18" ht="15">
      <c r="A7" s="11" t="s">
        <v>4</v>
      </c>
      <c r="B7" s="12"/>
      <c r="C7" s="13"/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4"/>
      <c r="J7" s="11" t="s">
        <v>9</v>
      </c>
      <c r="K7" s="11" t="s">
        <v>8</v>
      </c>
      <c r="L7" s="11" t="s">
        <v>7</v>
      </c>
      <c r="M7" s="11" t="s">
        <v>6</v>
      </c>
      <c r="N7" s="11" t="s">
        <v>5</v>
      </c>
      <c r="O7" s="12"/>
      <c r="P7" s="15"/>
      <c r="Q7" s="15"/>
      <c r="R7" s="11" t="s">
        <v>4</v>
      </c>
    </row>
    <row r="8" spans="1:18" ht="15">
      <c r="A8" s="16">
        <f aca="true" t="shared" si="0" ref="A8:A13">IF($H$83="",0,(H8*100)/15)</f>
        <v>66.66666666666667</v>
      </c>
      <c r="B8" s="17" t="s">
        <v>10</v>
      </c>
      <c r="C8" s="18"/>
      <c r="D8" s="19">
        <f aca="true" t="shared" si="1" ref="D8:D13">F8-E8</f>
        <v>4</v>
      </c>
      <c r="E8" s="19">
        <f>$J$18+$J$38+$J$58+$J$68+$J$78</f>
        <v>1</v>
      </c>
      <c r="F8" s="19">
        <f>$H$18+$H$38+$H$58+$H$68+$H$78</f>
        <v>5</v>
      </c>
      <c r="G8" s="19">
        <f>IF($H$18&gt;$J$18,1,0)+IF($H$38&gt;$J$38,1,0)+IF($H$58&gt;$J$58,1,0)+IF($H$68&gt;$J$68,1,0)+IF($H$78&gt;$J$78,1,0)</f>
        <v>3</v>
      </c>
      <c r="H8" s="19">
        <v>10</v>
      </c>
      <c r="I8" s="20"/>
      <c r="J8" s="19">
        <v>1</v>
      </c>
      <c r="K8" s="19">
        <f>IF($H$31&gt;$J$31,1,0)+IF($H$41&gt;$J$41,1,0)+IF($H$51&gt;$J$51,1,0)+IF($H$61&gt;$J$61,1,0)+IF($H$71&gt;$J$71,1,0)+IF($H$81&gt;$J$81,1,0)</f>
        <v>0</v>
      </c>
      <c r="L8" s="19">
        <f>$H$31+$H$41+$H$51+$H$61+$H$71+$H$81</f>
        <v>1</v>
      </c>
      <c r="M8" s="19">
        <f>$J$31+$J$41+$J$51+$J$61+$J$71+$J$81</f>
        <v>7</v>
      </c>
      <c r="N8" s="19">
        <f aca="true" t="shared" si="2" ref="N8:N14">L8-M8</f>
        <v>-6</v>
      </c>
      <c r="O8" s="6"/>
      <c r="P8" s="6"/>
      <c r="Q8" s="21" t="s">
        <v>22</v>
      </c>
      <c r="R8" s="16">
        <f aca="true" t="shared" si="3" ref="R8:R14">IF($H$83="",0,(J8*100)/18)</f>
        <v>5.555555555555555</v>
      </c>
    </row>
    <row r="9" spans="1:18" ht="15">
      <c r="A9" s="16">
        <f t="shared" si="0"/>
        <v>33.333333333333336</v>
      </c>
      <c r="B9" s="22" t="s">
        <v>12</v>
      </c>
      <c r="C9" s="6"/>
      <c r="D9" s="19">
        <f t="shared" si="1"/>
        <v>3</v>
      </c>
      <c r="E9" s="19">
        <f>$J$19+$J$40+$H$60+$H$69+$H$78</f>
        <v>5</v>
      </c>
      <c r="F9" s="19">
        <f>$H$19+$H$40+$J$60+$J$69+$J$78</f>
        <v>8</v>
      </c>
      <c r="G9" s="19">
        <f>IF($H$19&gt;$J$19,1,0)+IF($H$40&gt;$J$40,1,0)+IF($J$60&gt;$H$60,1,0)+IF($J$69&gt;$H$69,1,0)+IF($J$78&gt;$H$78,1,0)</f>
        <v>2</v>
      </c>
      <c r="H9" s="19">
        <v>5</v>
      </c>
      <c r="I9" s="20"/>
      <c r="J9" s="19">
        <v>11</v>
      </c>
      <c r="K9" s="19">
        <f>IF($H$21&gt;$J$21,1,0)+IF($H$32&gt;$J$32,1,0)+IF($H$43&gt;$J$43,1,0)+IF($J$63&gt;$H$63,1,0)+IF($J$72&gt;$H$72,1,0)+IF($J$81&gt;$H$81,1,0)</f>
        <v>4</v>
      </c>
      <c r="L9" s="19">
        <f>$H$21+$H$32+$H$43+$J$63+$J$72+$J$81</f>
        <v>8</v>
      </c>
      <c r="M9" s="19">
        <f>$J$21+$J$32+$J$43+$H$63+$H$72+$H$81</f>
        <v>2</v>
      </c>
      <c r="N9" s="19">
        <f t="shared" si="2"/>
        <v>6</v>
      </c>
      <c r="O9" s="23"/>
      <c r="P9" s="24"/>
      <c r="Q9" s="25" t="s">
        <v>19</v>
      </c>
      <c r="R9" s="16">
        <f t="shared" si="3"/>
        <v>61.111111111111114</v>
      </c>
    </row>
    <row r="10" spans="1:18" ht="15">
      <c r="A10" s="16">
        <f t="shared" si="0"/>
        <v>40</v>
      </c>
      <c r="B10" s="17" t="s">
        <v>14</v>
      </c>
      <c r="C10" s="18"/>
      <c r="D10" s="19">
        <f t="shared" si="1"/>
        <v>2</v>
      </c>
      <c r="E10" s="19">
        <f>$J$20+$H$40+$H$59+$H$68+$J$79</f>
        <v>4</v>
      </c>
      <c r="F10" s="19">
        <f>$H$20+$J$40+$J$59+$J$68+$H$79</f>
        <v>6</v>
      </c>
      <c r="G10" s="19">
        <f>IF($H$20&gt;$J$20,1,0)+IF($J$40&gt;$H$40,1,0)+IF($J$59&gt;$H$59,1,0)+IF($J$68&gt;$H$68,1,0)+IF($H$79&gt;$J$79,1,0)</f>
        <v>3</v>
      </c>
      <c r="H10" s="19">
        <v>6</v>
      </c>
      <c r="I10" s="20"/>
      <c r="J10" s="19">
        <v>4</v>
      </c>
      <c r="K10" s="19">
        <f>IF($J$21&gt;$H$21,1,0)+IF($J$31&gt;$H$31,1,0)+IF($H$42&gt;$J$42,1,0)+IF($H$53&gt;$J$53,1,0)+IF($J$73&gt;$H$73,1,0)+IF($J$82&gt;$H$82,1,0)</f>
        <v>2</v>
      </c>
      <c r="L10" s="19">
        <f>$J$21+$J$31+$H$42+$H$53+$J$73+$J$82</f>
        <v>3</v>
      </c>
      <c r="M10" s="19">
        <f>$H$21+$H$31+$J$42+$J$53+$H$73+$H$82</f>
        <v>7</v>
      </c>
      <c r="N10" s="19">
        <f t="shared" si="2"/>
        <v>-4</v>
      </c>
      <c r="O10" s="6"/>
      <c r="P10" s="6"/>
      <c r="Q10" s="21" t="s">
        <v>15</v>
      </c>
      <c r="R10" s="16">
        <f t="shared" si="3"/>
        <v>22.22222222222222</v>
      </c>
    </row>
    <row r="11" spans="1:18" ht="15">
      <c r="A11" s="16">
        <f t="shared" si="0"/>
        <v>33.333333333333336</v>
      </c>
      <c r="B11" s="22" t="s">
        <v>18</v>
      </c>
      <c r="C11" s="6"/>
      <c r="D11" s="19">
        <f t="shared" si="1"/>
        <v>-10</v>
      </c>
      <c r="E11" s="19">
        <f>$H$19+$H$38+$J$59+$J$70+$H$80</f>
        <v>11</v>
      </c>
      <c r="F11" s="19">
        <f>$J$19+$J$38+$H$59+$H$70+$J$80</f>
        <v>1</v>
      </c>
      <c r="G11" s="19">
        <f>IF($J$19&gt;$H$19,1,0)+IF($J$38&gt;$H$38,1,0)+IF($H$59&gt;$J$59,1,0)+IF($H$70&gt;$J$70,1,0)+IF($J$80&gt;$H$80,1,0)</f>
        <v>0</v>
      </c>
      <c r="H11" s="19">
        <v>5</v>
      </c>
      <c r="I11" s="20"/>
      <c r="J11" s="19">
        <v>8</v>
      </c>
      <c r="K11" s="19">
        <f>IF($H$22&gt;$J$22,1,0)+IF($H$33&gt;$J$33,1,0)+IF($J$43&gt;$H$43,1,0)+IF($J$53&gt;$H$53,1,0)+IF($J$62&gt;$H$62,1,0)+IF($J$71&gt;$H$71,1,0)</f>
        <v>1</v>
      </c>
      <c r="L11" s="19">
        <f>$H$22+$H$33+$J$43+$J$53+$J$62+$J$71</f>
        <v>1</v>
      </c>
      <c r="M11" s="19">
        <f>$J$22+$J$33+$H$43+$H$53+$H$62+$H$71</f>
        <v>6</v>
      </c>
      <c r="N11" s="19">
        <f t="shared" si="2"/>
        <v>-5</v>
      </c>
      <c r="O11" s="23"/>
      <c r="P11" s="24"/>
      <c r="Q11" s="25" t="s">
        <v>21</v>
      </c>
      <c r="R11" s="16">
        <f t="shared" si="3"/>
        <v>44.44444444444444</v>
      </c>
    </row>
    <row r="12" spans="1:18" ht="15">
      <c r="A12" s="16">
        <f t="shared" si="0"/>
        <v>6.666666666666667</v>
      </c>
      <c r="B12" s="17" t="s">
        <v>16</v>
      </c>
      <c r="C12" s="18"/>
      <c r="D12" s="19">
        <f t="shared" si="1"/>
        <v>1</v>
      </c>
      <c r="E12" s="19">
        <f>$H$20+$H$39+$H$58+$J$69+$J$80</f>
        <v>4</v>
      </c>
      <c r="F12" s="19">
        <f>$J$20+$J$39+$J$58+$H$69+$H$80</f>
        <v>5</v>
      </c>
      <c r="G12" s="19">
        <f>IF($J$20&gt;$H$20,1,0)+IF($J$39&gt;$H$39,1,0)+IF($J$58&gt;$H$58,1,0)+IF($H$69&gt;$J$69,1,0)+IF($H$80&gt;$J$80,1,0)</f>
        <v>2</v>
      </c>
      <c r="H12" s="19">
        <v>1</v>
      </c>
      <c r="I12" s="20"/>
      <c r="J12" s="19">
        <v>9</v>
      </c>
      <c r="K12" s="19">
        <f>IF($J$22&gt;$H$22,1,0)+IF($J$41&gt;$H$41,1,0)+IF($H$52&gt;$J$52,1,0)+IF($H$63&gt;$J$63,1,0)+IF($H$73&gt;$J$73,1,0)+IF($J$83&gt;$H$83,1,0)</f>
        <v>4</v>
      </c>
      <c r="L12" s="19">
        <f>$J$22+$J$41+$H$52+$H$63+$H$73+$J$83</f>
        <v>10</v>
      </c>
      <c r="M12" s="19">
        <f>$H$22+$H$41+$J$52+$J$63+$J$73+$H$83</f>
        <v>3</v>
      </c>
      <c r="N12" s="19">
        <f t="shared" si="2"/>
        <v>7</v>
      </c>
      <c r="O12" s="6"/>
      <c r="P12" s="6"/>
      <c r="Q12" s="21" t="s">
        <v>13</v>
      </c>
      <c r="R12" s="16">
        <f t="shared" si="3"/>
        <v>50</v>
      </c>
    </row>
    <row r="13" spans="1:18" ht="15">
      <c r="A13" s="16">
        <f t="shared" si="0"/>
        <v>33.333333333333336</v>
      </c>
      <c r="B13" s="17" t="s">
        <v>20</v>
      </c>
      <c r="C13" s="18"/>
      <c r="D13" s="19">
        <f t="shared" si="1"/>
        <v>0</v>
      </c>
      <c r="E13" s="19">
        <f>$H$18+$J$39+$J$60+$H$70+$H$79</f>
        <v>3</v>
      </c>
      <c r="F13" s="19">
        <f>$J$18+$H$39+$H$60+$J$70+$J$79</f>
        <v>3</v>
      </c>
      <c r="G13" s="19">
        <f>IF($J$18&gt;$H$18,1,0)+IF($H$39&gt;$J$39,1,0)+IF($H$60&gt;$J$60,1,0)+IF($J$70&gt;$H$70,1,0)+IF($J$79&gt;$H$79,1,0)</f>
        <v>1</v>
      </c>
      <c r="H13" s="19">
        <v>5</v>
      </c>
      <c r="I13" s="20"/>
      <c r="J13" s="19">
        <v>10</v>
      </c>
      <c r="K13" s="19">
        <f>IF($J$23&gt;$H$23,1,0)+IF($J$32&gt;$H$32,1,0)+IF($J$42&gt;$H$42,1,0)+IF($J$51&gt;$H$51,1,0)+IF($H$62&gt;$J$62,1,0)+IF($H$83&gt;$J$83,1,0)</f>
        <v>2</v>
      </c>
      <c r="L13" s="19">
        <f>$J$23+$J$32+$J$42+$J$51+$H$62+$H$83</f>
        <v>3</v>
      </c>
      <c r="M13" s="19">
        <f>$H$23+$H$32+$H$42+$H$51+$J$62+$J$83</f>
        <v>1</v>
      </c>
      <c r="N13" s="19">
        <f t="shared" si="2"/>
        <v>2</v>
      </c>
      <c r="O13" s="23"/>
      <c r="P13" s="24"/>
      <c r="Q13" s="25" t="s">
        <v>11</v>
      </c>
      <c r="R13" s="16">
        <f t="shared" si="3"/>
        <v>55.55555555555556</v>
      </c>
    </row>
    <row r="14" spans="1:18" ht="15">
      <c r="A14" s="23"/>
      <c r="B14" s="24"/>
      <c r="C14" s="24"/>
      <c r="D14" s="24"/>
      <c r="E14" s="24"/>
      <c r="F14" s="24"/>
      <c r="G14" s="24"/>
      <c r="H14" s="18"/>
      <c r="I14" s="26"/>
      <c r="J14" s="19">
        <v>6</v>
      </c>
      <c r="K14" s="19">
        <f>IF($H$23&gt;$J$23,1,0)+IF($J$33&gt;$H$33,1,0)+IF($J$52&gt;$H$52,1,0)+IF($J$61&gt;$H$61,1,0)+IF($H$72&gt;$J$72,1,0)+IF($H$82&gt;$J$82,1,0)</f>
        <v>3</v>
      </c>
      <c r="L14" s="19">
        <f>$H$23+$J$33+$J$52+$J$61+$H$72+$H$82</f>
        <v>4</v>
      </c>
      <c r="M14" s="19">
        <f>$J$23+$H$33+$H$52+$H$61+$J$72+$J$82</f>
        <v>4</v>
      </c>
      <c r="N14" s="19">
        <f t="shared" si="2"/>
        <v>0</v>
      </c>
      <c r="O14" s="7"/>
      <c r="P14" s="9"/>
      <c r="Q14" s="27" t="s">
        <v>17</v>
      </c>
      <c r="R14" s="16">
        <f t="shared" si="3"/>
        <v>33.333333333333336</v>
      </c>
    </row>
    <row r="15" spans="1:18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6.25" customHeight="1">
      <c r="A16" s="42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1:18" ht="24.75" customHeight="1">
      <c r="A17" s="28" t="s">
        <v>24</v>
      </c>
      <c r="B17" s="39" t="s">
        <v>25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28" t="s">
        <v>24</v>
      </c>
    </row>
    <row r="18" spans="1:18" ht="24.75" customHeight="1">
      <c r="A18" s="19">
        <v>1</v>
      </c>
      <c r="B18" s="22" t="str">
        <f>B8</f>
        <v>ROBSON(BOTA-RJ)</v>
      </c>
      <c r="C18" s="6"/>
      <c r="D18" s="6"/>
      <c r="E18" s="6"/>
      <c r="F18" s="6"/>
      <c r="G18" s="6"/>
      <c r="H18" s="29">
        <v>1</v>
      </c>
      <c r="I18" s="29" t="s">
        <v>26</v>
      </c>
      <c r="J18" s="29">
        <v>0</v>
      </c>
      <c r="K18" s="1"/>
      <c r="L18" s="3"/>
      <c r="M18" s="3"/>
      <c r="N18" s="3"/>
      <c r="O18" s="3"/>
      <c r="P18" s="3"/>
      <c r="Q18" s="30" t="str">
        <f>B13</f>
        <v>CRISTIANO(P.PRETA-SP)</v>
      </c>
      <c r="R18" s="19">
        <v>1</v>
      </c>
    </row>
    <row r="19" spans="1:18" ht="24.75" customHeight="1">
      <c r="A19" s="19">
        <v>2</v>
      </c>
      <c r="B19" s="31" t="str">
        <f>B9</f>
        <v>COUTINHO(BANGU-RJ)</v>
      </c>
      <c r="C19" s="24"/>
      <c r="D19" s="24"/>
      <c r="E19" s="24"/>
      <c r="F19" s="24"/>
      <c r="G19" s="24"/>
      <c r="H19" s="19">
        <v>3</v>
      </c>
      <c r="I19" s="19" t="s">
        <v>26</v>
      </c>
      <c r="J19" s="19">
        <v>0</v>
      </c>
      <c r="K19" s="23"/>
      <c r="L19" s="24"/>
      <c r="M19" s="24"/>
      <c r="N19" s="24"/>
      <c r="O19" s="24"/>
      <c r="P19" s="24"/>
      <c r="Q19" s="32" t="str">
        <f>B12</f>
        <v>JUNIOR(BANGU-RJ)</v>
      </c>
      <c r="R19" s="19">
        <v>2</v>
      </c>
    </row>
    <row r="20" spans="1:18" ht="24.75" customHeight="1">
      <c r="A20" s="19">
        <v>3</v>
      </c>
      <c r="B20" s="22" t="str">
        <f>B10</f>
        <v>BARTHEZ(M.ZÉLIA-SP)</v>
      </c>
      <c r="C20" s="6"/>
      <c r="D20" s="6"/>
      <c r="E20" s="6"/>
      <c r="F20" s="6"/>
      <c r="G20" s="6"/>
      <c r="H20" s="20">
        <v>0</v>
      </c>
      <c r="I20" s="20" t="s">
        <v>26</v>
      </c>
      <c r="J20" s="20">
        <v>1</v>
      </c>
      <c r="K20" s="4"/>
      <c r="L20" s="6"/>
      <c r="M20" s="6"/>
      <c r="N20" s="6"/>
      <c r="O20" s="6"/>
      <c r="P20" s="6"/>
      <c r="Q20" s="21" t="str">
        <f>B11</f>
        <v>VINÍCIUS(CORINT-SP)</v>
      </c>
      <c r="R20" s="19">
        <v>3</v>
      </c>
    </row>
    <row r="21" spans="1:18" ht="24.75" customHeight="1">
      <c r="A21" s="19">
        <v>4</v>
      </c>
      <c r="B21" s="31" t="str">
        <f>Q9</f>
        <v>VILLANOVA(Z.SUL-RS)</v>
      </c>
      <c r="C21" s="24"/>
      <c r="D21" s="24"/>
      <c r="E21" s="24"/>
      <c r="F21" s="24"/>
      <c r="G21" s="24"/>
      <c r="H21" s="19">
        <v>2</v>
      </c>
      <c r="I21" s="19" t="s">
        <v>26</v>
      </c>
      <c r="J21" s="19">
        <v>0</v>
      </c>
      <c r="K21" s="23"/>
      <c r="L21" s="24"/>
      <c r="M21" s="24"/>
      <c r="N21" s="24"/>
      <c r="O21" s="24"/>
      <c r="P21" s="24"/>
      <c r="Q21" s="32" t="str">
        <f>Q14</f>
        <v>IGOR(VASCO-RJ)</v>
      </c>
      <c r="R21" s="19">
        <v>4</v>
      </c>
    </row>
    <row r="22" spans="1:18" ht="24.75" customHeight="1">
      <c r="A22" s="19">
        <v>5</v>
      </c>
      <c r="B22" s="22" t="str">
        <f>Q10</f>
        <v>LUSINHO(BANGU-RJ)</v>
      </c>
      <c r="C22" s="6"/>
      <c r="D22" s="6"/>
      <c r="E22" s="6"/>
      <c r="F22" s="6"/>
      <c r="G22" s="6"/>
      <c r="H22" s="20">
        <v>0</v>
      </c>
      <c r="I22" s="20" t="s">
        <v>26</v>
      </c>
      <c r="J22" s="20">
        <v>3</v>
      </c>
      <c r="K22" s="4"/>
      <c r="L22" s="6"/>
      <c r="M22" s="6"/>
      <c r="N22" s="6"/>
      <c r="O22" s="6"/>
      <c r="P22" s="6"/>
      <c r="Q22" s="32" t="str">
        <f>Q13</f>
        <v>WEBER(BANGU-RJ)</v>
      </c>
      <c r="R22" s="19">
        <v>5</v>
      </c>
    </row>
    <row r="23" spans="1:18" ht="24.75" customHeight="1">
      <c r="A23" s="19">
        <v>6</v>
      </c>
      <c r="B23" s="31" t="str">
        <f>Q11</f>
        <v>MAURÍCIO(P.PRETA-SP)</v>
      </c>
      <c r="C23" s="24"/>
      <c r="D23" s="24"/>
      <c r="E23" s="24"/>
      <c r="F23" s="24"/>
      <c r="G23" s="24"/>
      <c r="H23" s="19">
        <v>0</v>
      </c>
      <c r="I23" s="19" t="s">
        <v>26</v>
      </c>
      <c r="J23" s="19">
        <v>0</v>
      </c>
      <c r="K23" s="23"/>
      <c r="L23" s="24"/>
      <c r="M23" s="24"/>
      <c r="N23" s="24"/>
      <c r="O23" s="24"/>
      <c r="P23" s="24"/>
      <c r="Q23" s="32" t="str">
        <f>Q12</f>
        <v>ARANHA(P.PRETA-SP)</v>
      </c>
      <c r="R23" s="19">
        <v>6</v>
      </c>
    </row>
    <row r="24" ht="15.75" customHeight="1"/>
    <row r="25" ht="15.75" customHeight="1"/>
    <row r="26" spans="1:18" ht="24.75" customHeight="1">
      <c r="A26" s="42" t="s">
        <v>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18" ht="24.75" customHeight="1">
      <c r="A27" s="28" t="s">
        <v>24</v>
      </c>
      <c r="B27" s="39" t="s">
        <v>25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28" t="s">
        <v>24</v>
      </c>
    </row>
    <row r="28" spans="1:18" ht="24.75" customHeight="1">
      <c r="A28" s="19">
        <v>4</v>
      </c>
      <c r="B28" s="22"/>
      <c r="C28" s="6"/>
      <c r="D28" s="6"/>
      <c r="E28" s="6"/>
      <c r="F28" s="6"/>
      <c r="G28" s="6"/>
      <c r="H28" s="29"/>
      <c r="I28" s="29" t="s">
        <v>26</v>
      </c>
      <c r="J28" s="29"/>
      <c r="K28" s="1"/>
      <c r="L28" s="3"/>
      <c r="M28" s="3"/>
      <c r="N28" s="3"/>
      <c r="O28" s="3"/>
      <c r="P28" s="3"/>
      <c r="Q28" s="30"/>
      <c r="R28" s="19">
        <v>4</v>
      </c>
    </row>
    <row r="29" spans="1:18" ht="24.75" customHeight="1">
      <c r="A29" s="19">
        <v>5</v>
      </c>
      <c r="B29" s="31"/>
      <c r="C29" s="24"/>
      <c r="D29" s="24"/>
      <c r="E29" s="24"/>
      <c r="F29" s="24"/>
      <c r="G29" s="24"/>
      <c r="H29" s="19"/>
      <c r="I29" s="19" t="s">
        <v>26</v>
      </c>
      <c r="J29" s="19"/>
      <c r="K29" s="23"/>
      <c r="L29" s="24"/>
      <c r="M29" s="24"/>
      <c r="N29" s="24"/>
      <c r="O29" s="24"/>
      <c r="P29" s="24"/>
      <c r="Q29" s="32"/>
      <c r="R29" s="19">
        <v>5</v>
      </c>
    </row>
    <row r="30" spans="1:18" ht="24.75" customHeight="1">
      <c r="A30" s="19">
        <v>6</v>
      </c>
      <c r="B30" s="22"/>
      <c r="C30" s="6"/>
      <c r="D30" s="6"/>
      <c r="E30" s="6"/>
      <c r="F30" s="6"/>
      <c r="G30" s="6"/>
      <c r="H30" s="20"/>
      <c r="I30" s="20" t="s">
        <v>26</v>
      </c>
      <c r="J30" s="20"/>
      <c r="K30" s="4"/>
      <c r="L30" s="6"/>
      <c r="M30" s="6"/>
      <c r="N30" s="6"/>
      <c r="O30" s="6"/>
      <c r="P30" s="6"/>
      <c r="Q30" s="21"/>
      <c r="R30" s="19">
        <v>6</v>
      </c>
    </row>
    <row r="31" spans="1:18" ht="24.75" customHeight="1">
      <c r="A31" s="19">
        <v>1</v>
      </c>
      <c r="B31" s="31" t="str">
        <f>Q8</f>
        <v>ALENCAR(CORINT-SP)</v>
      </c>
      <c r="C31" s="24"/>
      <c r="D31" s="24"/>
      <c r="E31" s="24"/>
      <c r="F31" s="24"/>
      <c r="G31" s="24"/>
      <c r="H31" s="19">
        <v>0</v>
      </c>
      <c r="I31" s="19" t="s">
        <v>26</v>
      </c>
      <c r="J31" s="19">
        <v>1</v>
      </c>
      <c r="K31" s="23"/>
      <c r="L31" s="24"/>
      <c r="M31" s="24"/>
      <c r="N31" s="24"/>
      <c r="O31" s="24"/>
      <c r="P31" s="24"/>
      <c r="Q31" s="32" t="str">
        <f>Q21</f>
        <v>IGOR(VASCO-RJ)</v>
      </c>
      <c r="R31" s="19">
        <v>1</v>
      </c>
    </row>
    <row r="32" spans="1:18" ht="24.75" customHeight="1">
      <c r="A32" s="19">
        <v>2</v>
      </c>
      <c r="B32" s="22" t="str">
        <f>B21</f>
        <v>VILLANOVA(Z.SUL-RS)</v>
      </c>
      <c r="C32" s="6"/>
      <c r="D32" s="6"/>
      <c r="E32" s="6"/>
      <c r="F32" s="6"/>
      <c r="G32" s="6"/>
      <c r="H32" s="20">
        <v>0</v>
      </c>
      <c r="I32" s="20" t="s">
        <v>26</v>
      </c>
      <c r="J32" s="20">
        <v>0</v>
      </c>
      <c r="K32" s="4"/>
      <c r="L32" s="6"/>
      <c r="M32" s="6"/>
      <c r="N32" s="6"/>
      <c r="O32" s="6"/>
      <c r="P32" s="6"/>
      <c r="Q32" s="32" t="str">
        <f>Q23</f>
        <v>ARANHA(P.PRETA-SP)</v>
      </c>
      <c r="R32" s="19">
        <v>2</v>
      </c>
    </row>
    <row r="33" spans="1:18" ht="24.75" customHeight="1">
      <c r="A33" s="19">
        <v>3</v>
      </c>
      <c r="B33" s="31" t="str">
        <f>B22</f>
        <v>LUSINHO(BANGU-RJ)</v>
      </c>
      <c r="C33" s="24"/>
      <c r="D33" s="24"/>
      <c r="E33" s="24"/>
      <c r="F33" s="24"/>
      <c r="G33" s="24"/>
      <c r="H33" s="19">
        <v>0</v>
      </c>
      <c r="I33" s="19" t="s">
        <v>26</v>
      </c>
      <c r="J33" s="19">
        <v>1</v>
      </c>
      <c r="K33" s="23"/>
      <c r="L33" s="24"/>
      <c r="M33" s="24"/>
      <c r="N33" s="24"/>
      <c r="O33" s="24"/>
      <c r="P33" s="24"/>
      <c r="Q33" s="32" t="str">
        <f>B23</f>
        <v>MAURÍCIO(P.PRETA-SP)</v>
      </c>
      <c r="R33" s="19">
        <v>3</v>
      </c>
    </row>
    <row r="34" ht="15.75" customHeight="1"/>
    <row r="35" ht="15.75" customHeight="1"/>
    <row r="36" spans="1:18" ht="24.75" customHeight="1">
      <c r="A36" s="42" t="s">
        <v>28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24.75" customHeight="1">
      <c r="A37" s="28" t="s">
        <v>24</v>
      </c>
      <c r="B37" s="39" t="s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28" t="s">
        <v>24</v>
      </c>
    </row>
    <row r="38" spans="1:18" ht="24.75" customHeight="1">
      <c r="A38" s="19">
        <v>3</v>
      </c>
      <c r="B38" s="22" t="str">
        <f>B18</f>
        <v>ROBSON(BOTA-RJ)</v>
      </c>
      <c r="C38" s="6"/>
      <c r="D38" s="6"/>
      <c r="E38" s="6"/>
      <c r="F38" s="6"/>
      <c r="G38" s="6"/>
      <c r="H38" s="29">
        <v>3</v>
      </c>
      <c r="I38" s="29" t="s">
        <v>26</v>
      </c>
      <c r="J38" s="29">
        <v>0</v>
      </c>
      <c r="K38" s="1"/>
      <c r="L38" s="3"/>
      <c r="M38" s="3"/>
      <c r="N38" s="3"/>
      <c r="O38" s="3"/>
      <c r="P38" s="3"/>
      <c r="Q38" s="30" t="str">
        <f>Q19</f>
        <v>JUNIOR(BANGU-RJ)</v>
      </c>
      <c r="R38" s="19">
        <v>3</v>
      </c>
    </row>
    <row r="39" spans="1:18" ht="24.75" customHeight="1">
      <c r="A39" s="19">
        <v>2</v>
      </c>
      <c r="B39" s="31" t="str">
        <f>Q18</f>
        <v>CRISTIANO(P.PRETA-SP)</v>
      </c>
      <c r="C39" s="24"/>
      <c r="D39" s="24"/>
      <c r="E39" s="24"/>
      <c r="F39" s="24"/>
      <c r="G39" s="24"/>
      <c r="H39" s="19">
        <v>2</v>
      </c>
      <c r="I39" s="19" t="s">
        <v>26</v>
      </c>
      <c r="J39" s="19">
        <v>0</v>
      </c>
      <c r="K39" s="23"/>
      <c r="L39" s="24"/>
      <c r="M39" s="24"/>
      <c r="N39" s="24"/>
      <c r="O39" s="24"/>
      <c r="P39" s="24"/>
      <c r="Q39" s="32" t="str">
        <f>Q20</f>
        <v>VINÍCIUS(CORINT-SP)</v>
      </c>
      <c r="R39" s="19">
        <v>2</v>
      </c>
    </row>
    <row r="40" spans="1:18" ht="24.75" customHeight="1">
      <c r="A40" s="19">
        <v>1</v>
      </c>
      <c r="B40" s="22" t="str">
        <f>B19</f>
        <v>COUTINHO(BANGU-RJ)</v>
      </c>
      <c r="C40" s="6"/>
      <c r="D40" s="6"/>
      <c r="E40" s="6"/>
      <c r="F40" s="6"/>
      <c r="G40" s="6"/>
      <c r="H40" s="20">
        <v>2</v>
      </c>
      <c r="I40" s="20" t="s">
        <v>26</v>
      </c>
      <c r="J40" s="20">
        <v>3</v>
      </c>
      <c r="K40" s="4"/>
      <c r="L40" s="6"/>
      <c r="M40" s="6"/>
      <c r="N40" s="6"/>
      <c r="O40" s="6"/>
      <c r="P40" s="6"/>
      <c r="Q40" s="21" t="str">
        <f>B20</f>
        <v>BARTHEZ(M.ZÉLIA-SP)</v>
      </c>
      <c r="R40" s="19">
        <v>1</v>
      </c>
    </row>
    <row r="41" spans="1:18" ht="24.75" customHeight="1">
      <c r="A41" s="19">
        <v>6</v>
      </c>
      <c r="B41" s="31" t="str">
        <f>B31</f>
        <v>ALENCAR(CORINT-SP)</v>
      </c>
      <c r="C41" s="24"/>
      <c r="D41" s="24"/>
      <c r="E41" s="24"/>
      <c r="F41" s="24"/>
      <c r="G41" s="24"/>
      <c r="H41" s="19">
        <v>0</v>
      </c>
      <c r="I41" s="19" t="s">
        <v>26</v>
      </c>
      <c r="J41" s="19">
        <v>0</v>
      </c>
      <c r="K41" s="23"/>
      <c r="L41" s="24"/>
      <c r="M41" s="24"/>
      <c r="N41" s="24"/>
      <c r="O41" s="24"/>
      <c r="P41" s="24"/>
      <c r="Q41" s="32" t="str">
        <f>Q22</f>
        <v>WEBER(BANGU-RJ)</v>
      </c>
      <c r="R41" s="19">
        <v>6</v>
      </c>
    </row>
    <row r="42" spans="1:18" ht="24.75" customHeight="1">
      <c r="A42" s="19">
        <v>5</v>
      </c>
      <c r="B42" s="22" t="str">
        <f>Q31</f>
        <v>IGOR(VASCO-RJ)</v>
      </c>
      <c r="C42" s="6"/>
      <c r="D42" s="6"/>
      <c r="E42" s="6"/>
      <c r="F42" s="6"/>
      <c r="G42" s="6"/>
      <c r="H42" s="20">
        <v>0</v>
      </c>
      <c r="I42" s="20" t="s">
        <v>26</v>
      </c>
      <c r="J42" s="20">
        <v>1</v>
      </c>
      <c r="K42" s="4"/>
      <c r="L42" s="6"/>
      <c r="M42" s="6"/>
      <c r="N42" s="6"/>
      <c r="O42" s="6"/>
      <c r="P42" s="6"/>
      <c r="Q42" s="32" t="str">
        <f>Q32</f>
        <v>ARANHA(P.PRETA-SP)</v>
      </c>
      <c r="R42" s="19">
        <v>5</v>
      </c>
    </row>
    <row r="43" spans="1:18" ht="24.75" customHeight="1">
      <c r="A43" s="19">
        <v>4</v>
      </c>
      <c r="B43" s="31" t="str">
        <f>B32</f>
        <v>VILLANOVA(Z.SUL-RS)</v>
      </c>
      <c r="C43" s="24"/>
      <c r="D43" s="24"/>
      <c r="E43" s="24"/>
      <c r="F43" s="24"/>
      <c r="G43" s="24"/>
      <c r="H43" s="19">
        <v>1</v>
      </c>
      <c r="I43" s="19" t="s">
        <v>26</v>
      </c>
      <c r="J43" s="19">
        <v>0</v>
      </c>
      <c r="K43" s="23"/>
      <c r="L43" s="24"/>
      <c r="M43" s="24"/>
      <c r="N43" s="24"/>
      <c r="O43" s="24"/>
      <c r="P43" s="24"/>
      <c r="Q43" s="32" t="str">
        <f>B33</f>
        <v>LUSINHO(BANGU-RJ)</v>
      </c>
      <c r="R43" s="19">
        <v>4</v>
      </c>
    </row>
    <row r="44" ht="15.75" customHeight="1"/>
    <row r="45" ht="15.75" customHeight="1"/>
    <row r="46" spans="1:18" ht="24.75" customHeight="1">
      <c r="A46" s="42" t="s">
        <v>29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24.75" customHeight="1">
      <c r="A47" s="28" t="s">
        <v>24</v>
      </c>
      <c r="B47" s="39" t="s">
        <v>25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28" t="s">
        <v>24</v>
      </c>
    </row>
    <row r="48" spans="1:18" ht="24.75" customHeight="1">
      <c r="A48" s="19">
        <v>6</v>
      </c>
      <c r="B48" s="22"/>
      <c r="C48" s="6"/>
      <c r="D48" s="6"/>
      <c r="E48" s="6"/>
      <c r="F48" s="6"/>
      <c r="G48" s="6"/>
      <c r="H48" s="29"/>
      <c r="I48" s="29" t="s">
        <v>26</v>
      </c>
      <c r="J48" s="29"/>
      <c r="K48" s="1"/>
      <c r="L48" s="3"/>
      <c r="M48" s="3"/>
      <c r="N48" s="3"/>
      <c r="O48" s="3"/>
      <c r="P48" s="3"/>
      <c r="Q48" s="30"/>
      <c r="R48" s="19">
        <v>6</v>
      </c>
    </row>
    <row r="49" spans="1:18" ht="24.75" customHeight="1">
      <c r="A49" s="19">
        <v>5</v>
      </c>
      <c r="B49" s="31"/>
      <c r="C49" s="24"/>
      <c r="D49" s="24"/>
      <c r="E49" s="24"/>
      <c r="F49" s="24"/>
      <c r="G49" s="24"/>
      <c r="H49" s="19"/>
      <c r="I49" s="19" t="s">
        <v>26</v>
      </c>
      <c r="J49" s="19"/>
      <c r="K49" s="23"/>
      <c r="L49" s="24"/>
      <c r="M49" s="24"/>
      <c r="N49" s="24"/>
      <c r="O49" s="24"/>
      <c r="P49" s="24"/>
      <c r="Q49" s="32"/>
      <c r="R49" s="19">
        <v>5</v>
      </c>
    </row>
    <row r="50" spans="1:18" ht="24.75" customHeight="1">
      <c r="A50" s="19">
        <v>4</v>
      </c>
      <c r="B50" s="22"/>
      <c r="C50" s="6"/>
      <c r="D50" s="6"/>
      <c r="E50" s="6"/>
      <c r="F50" s="6"/>
      <c r="G50" s="6"/>
      <c r="H50" s="20"/>
      <c r="I50" s="20" t="s">
        <v>26</v>
      </c>
      <c r="J50" s="20"/>
      <c r="K50" s="4"/>
      <c r="L50" s="6"/>
      <c r="M50" s="6"/>
      <c r="N50" s="6"/>
      <c r="O50" s="6"/>
      <c r="P50" s="6"/>
      <c r="Q50" s="21"/>
      <c r="R50" s="19">
        <v>4</v>
      </c>
    </row>
    <row r="51" spans="1:18" ht="24.75" customHeight="1">
      <c r="A51" s="19">
        <v>3</v>
      </c>
      <c r="B51" s="31" t="str">
        <f>B41</f>
        <v>ALENCAR(CORINT-SP)</v>
      </c>
      <c r="C51" s="24"/>
      <c r="D51" s="24"/>
      <c r="E51" s="24"/>
      <c r="F51" s="24"/>
      <c r="G51" s="24"/>
      <c r="H51" s="19">
        <v>0</v>
      </c>
      <c r="I51" s="19" t="s">
        <v>26</v>
      </c>
      <c r="J51" s="19">
        <v>2</v>
      </c>
      <c r="K51" s="23"/>
      <c r="L51" s="24"/>
      <c r="M51" s="24"/>
      <c r="N51" s="24"/>
      <c r="O51" s="24"/>
      <c r="P51" s="24"/>
      <c r="Q51" s="32" t="str">
        <f>Q42</f>
        <v>ARANHA(P.PRETA-SP)</v>
      </c>
      <c r="R51" s="19">
        <v>3</v>
      </c>
    </row>
    <row r="52" spans="1:18" ht="24.75" customHeight="1">
      <c r="A52" s="19">
        <v>2</v>
      </c>
      <c r="B52" s="22" t="str">
        <f>Q41</f>
        <v>WEBER(BANGU-RJ)</v>
      </c>
      <c r="C52" s="6"/>
      <c r="D52" s="6"/>
      <c r="E52" s="6"/>
      <c r="F52" s="6"/>
      <c r="G52" s="6"/>
      <c r="H52" s="20">
        <v>3</v>
      </c>
      <c r="I52" s="20" t="s">
        <v>26</v>
      </c>
      <c r="J52" s="20">
        <v>0</v>
      </c>
      <c r="K52" s="4"/>
      <c r="L52" s="6"/>
      <c r="M52" s="6"/>
      <c r="N52" s="6"/>
      <c r="O52" s="6"/>
      <c r="P52" s="6"/>
      <c r="Q52" s="32" t="str">
        <f>Q33</f>
        <v>MAURÍCIO(P.PRETA-SP)</v>
      </c>
      <c r="R52" s="19">
        <v>2</v>
      </c>
    </row>
    <row r="53" spans="1:18" ht="24.75" customHeight="1">
      <c r="A53" s="19">
        <v>1</v>
      </c>
      <c r="B53" s="31" t="str">
        <f>B42</f>
        <v>IGOR(VASCO-RJ)</v>
      </c>
      <c r="C53" s="24"/>
      <c r="D53" s="24"/>
      <c r="E53" s="24"/>
      <c r="F53" s="24"/>
      <c r="G53" s="24"/>
      <c r="H53" s="19">
        <v>1</v>
      </c>
      <c r="I53" s="19" t="s">
        <v>26</v>
      </c>
      <c r="J53" s="19">
        <v>0</v>
      </c>
      <c r="K53" s="23"/>
      <c r="L53" s="24"/>
      <c r="M53" s="24"/>
      <c r="N53" s="24"/>
      <c r="O53" s="24"/>
      <c r="P53" s="24"/>
      <c r="Q53" s="32" t="str">
        <f>Q43</f>
        <v>LUSINHO(BANGU-RJ)</v>
      </c>
      <c r="R53" s="19">
        <v>1</v>
      </c>
    </row>
    <row r="54" ht="15.75" customHeight="1"/>
    <row r="55" ht="15.75" customHeight="1"/>
    <row r="56" spans="1:18" ht="24.75" customHeight="1">
      <c r="A56" s="42" t="s">
        <v>30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24.75" customHeight="1">
      <c r="A57" s="28" t="s">
        <v>24</v>
      </c>
      <c r="B57" s="39" t="s">
        <v>25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  <c r="R57" s="28" t="s">
        <v>24</v>
      </c>
    </row>
    <row r="58" spans="1:18" ht="24.75" customHeight="1">
      <c r="A58" s="19">
        <v>2</v>
      </c>
      <c r="B58" s="22" t="str">
        <f>B38</f>
        <v>ROBSON(BOTA-RJ)</v>
      </c>
      <c r="C58" s="6"/>
      <c r="D58" s="6"/>
      <c r="E58" s="6"/>
      <c r="F58" s="6"/>
      <c r="G58" s="6"/>
      <c r="H58" s="29">
        <v>0</v>
      </c>
      <c r="I58" s="29" t="s">
        <v>26</v>
      </c>
      <c r="J58" s="29">
        <v>0</v>
      </c>
      <c r="K58" s="1"/>
      <c r="L58" s="3"/>
      <c r="M58" s="3"/>
      <c r="N58" s="3"/>
      <c r="O58" s="3"/>
      <c r="P58" s="3"/>
      <c r="Q58" s="30" t="str">
        <f>Q39</f>
        <v>VINÍCIUS(CORINT-SP)</v>
      </c>
      <c r="R58" s="19">
        <v>2</v>
      </c>
    </row>
    <row r="59" spans="1:18" ht="24.75" customHeight="1">
      <c r="A59" s="19">
        <v>3</v>
      </c>
      <c r="B59" s="31" t="str">
        <f>Q38</f>
        <v>JUNIOR(BANGU-RJ)</v>
      </c>
      <c r="C59" s="24"/>
      <c r="D59" s="24"/>
      <c r="E59" s="24"/>
      <c r="F59" s="24"/>
      <c r="G59" s="24"/>
      <c r="H59" s="19">
        <v>0</v>
      </c>
      <c r="I59" s="19" t="s">
        <v>26</v>
      </c>
      <c r="J59" s="19">
        <v>2</v>
      </c>
      <c r="K59" s="23"/>
      <c r="L59" s="24"/>
      <c r="M59" s="24"/>
      <c r="N59" s="24"/>
      <c r="O59" s="24"/>
      <c r="P59" s="24"/>
      <c r="Q59" s="32" t="str">
        <f>Q40</f>
        <v>BARTHEZ(M.ZÉLIA-SP)</v>
      </c>
      <c r="R59" s="19">
        <v>3</v>
      </c>
    </row>
    <row r="60" spans="1:18" ht="24.75" customHeight="1">
      <c r="A60" s="19">
        <v>1</v>
      </c>
      <c r="B60" s="22" t="str">
        <f>B39</f>
        <v>CRISTIANO(P.PRETA-SP)</v>
      </c>
      <c r="C60" s="6"/>
      <c r="D60" s="6"/>
      <c r="E60" s="6"/>
      <c r="F60" s="6"/>
      <c r="G60" s="6"/>
      <c r="H60" s="20">
        <v>1</v>
      </c>
      <c r="I60" s="20" t="s">
        <v>26</v>
      </c>
      <c r="J60" s="20">
        <v>1</v>
      </c>
      <c r="K60" s="4"/>
      <c r="L60" s="6"/>
      <c r="M60" s="6"/>
      <c r="N60" s="6"/>
      <c r="O60" s="6"/>
      <c r="P60" s="6"/>
      <c r="Q60" s="21" t="str">
        <f>B40</f>
        <v>COUTINHO(BANGU-RJ)</v>
      </c>
      <c r="R60" s="19">
        <v>1</v>
      </c>
    </row>
    <row r="61" spans="1:18" ht="24.75" customHeight="1">
      <c r="A61" s="19">
        <v>5</v>
      </c>
      <c r="B61" s="31" t="str">
        <f>B51</f>
        <v>ALENCAR(CORINT-SP)</v>
      </c>
      <c r="C61" s="24"/>
      <c r="D61" s="24"/>
      <c r="E61" s="24"/>
      <c r="F61" s="24"/>
      <c r="G61" s="24"/>
      <c r="H61" s="19">
        <v>0</v>
      </c>
      <c r="I61" s="19" t="s">
        <v>26</v>
      </c>
      <c r="J61" s="19">
        <v>1</v>
      </c>
      <c r="K61" s="23"/>
      <c r="L61" s="24"/>
      <c r="M61" s="24"/>
      <c r="N61" s="24"/>
      <c r="O61" s="24"/>
      <c r="P61" s="24"/>
      <c r="Q61" s="32" t="str">
        <f>Q52</f>
        <v>MAURÍCIO(P.PRETA-SP)</v>
      </c>
      <c r="R61" s="19">
        <v>5</v>
      </c>
    </row>
    <row r="62" spans="1:18" ht="24.75" customHeight="1">
      <c r="A62" s="19">
        <v>6</v>
      </c>
      <c r="B62" s="22" t="str">
        <f>Q51</f>
        <v>ARANHA(P.PRETA-SP)</v>
      </c>
      <c r="C62" s="6"/>
      <c r="D62" s="6"/>
      <c r="E62" s="6"/>
      <c r="F62" s="6"/>
      <c r="G62" s="6"/>
      <c r="H62" s="20">
        <v>0</v>
      </c>
      <c r="I62" s="20" t="s">
        <v>26</v>
      </c>
      <c r="J62" s="20">
        <v>0</v>
      </c>
      <c r="K62" s="4"/>
      <c r="L62" s="6"/>
      <c r="M62" s="6"/>
      <c r="N62" s="6"/>
      <c r="O62" s="6"/>
      <c r="P62" s="6"/>
      <c r="Q62" s="32" t="str">
        <f>Q53</f>
        <v>LUSINHO(BANGU-RJ)</v>
      </c>
      <c r="R62" s="19">
        <v>6</v>
      </c>
    </row>
    <row r="63" spans="1:18" ht="24.75" customHeight="1">
      <c r="A63" s="19">
        <v>4</v>
      </c>
      <c r="B63" s="31" t="str">
        <f>B52</f>
        <v>WEBER(BANGU-RJ)</v>
      </c>
      <c r="C63" s="24"/>
      <c r="D63" s="24"/>
      <c r="E63" s="24"/>
      <c r="F63" s="24"/>
      <c r="G63" s="24"/>
      <c r="H63" s="19">
        <v>0</v>
      </c>
      <c r="I63" s="19" t="s">
        <v>26</v>
      </c>
      <c r="J63" s="19">
        <v>2</v>
      </c>
      <c r="K63" s="23"/>
      <c r="L63" s="24"/>
      <c r="M63" s="24"/>
      <c r="N63" s="24"/>
      <c r="O63" s="24"/>
      <c r="P63" s="24"/>
      <c r="Q63" s="32" t="str">
        <f>B43</f>
        <v>VILLANOVA(Z.SUL-RS)</v>
      </c>
      <c r="R63" s="19">
        <v>4</v>
      </c>
    </row>
    <row r="64" ht="15.75" customHeight="1"/>
    <row r="65" ht="15.75" customHeight="1"/>
    <row r="66" spans="1:18" ht="24.75" customHeight="1">
      <c r="A66" s="42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spans="1:18" ht="24.75" customHeight="1">
      <c r="A67" s="28" t="s">
        <v>24</v>
      </c>
      <c r="B67" s="39" t="s">
        <v>25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1"/>
      <c r="R67" s="28" t="s">
        <v>24</v>
      </c>
    </row>
    <row r="68" spans="1:18" ht="24.75" customHeight="1">
      <c r="A68" s="19">
        <v>5</v>
      </c>
      <c r="B68" s="22" t="str">
        <f>B58</f>
        <v>ROBSON(BOTA-RJ)</v>
      </c>
      <c r="C68" s="6"/>
      <c r="D68" s="6"/>
      <c r="E68" s="6"/>
      <c r="F68" s="6"/>
      <c r="G68" s="6"/>
      <c r="H68" s="29">
        <v>1</v>
      </c>
      <c r="I68" s="29" t="s">
        <v>26</v>
      </c>
      <c r="J68" s="29">
        <v>0</v>
      </c>
      <c r="K68" s="1"/>
      <c r="L68" s="3"/>
      <c r="M68" s="3"/>
      <c r="N68" s="3"/>
      <c r="O68" s="3"/>
      <c r="P68" s="3"/>
      <c r="Q68" s="30" t="str">
        <f>Q59</f>
        <v>BARTHEZ(M.ZÉLIA-SP)</v>
      </c>
      <c r="R68" s="19">
        <v>5</v>
      </c>
    </row>
    <row r="69" spans="1:18" ht="24.75" customHeight="1">
      <c r="A69" s="19">
        <v>6</v>
      </c>
      <c r="B69" s="31" t="str">
        <f>Q58</f>
        <v>VINÍCIUS(CORINT-SP)</v>
      </c>
      <c r="C69" s="24"/>
      <c r="D69" s="24"/>
      <c r="E69" s="24"/>
      <c r="F69" s="24"/>
      <c r="G69" s="24"/>
      <c r="H69" s="19">
        <v>1</v>
      </c>
      <c r="I69" s="19" t="s">
        <v>26</v>
      </c>
      <c r="J69" s="19">
        <v>1</v>
      </c>
      <c r="K69" s="23"/>
      <c r="L69" s="24"/>
      <c r="M69" s="24"/>
      <c r="N69" s="24"/>
      <c r="O69" s="24"/>
      <c r="P69" s="24"/>
      <c r="Q69" s="32" t="str">
        <f>Q60</f>
        <v>COUTINHO(BANGU-RJ)</v>
      </c>
      <c r="R69" s="19">
        <v>6</v>
      </c>
    </row>
    <row r="70" spans="1:18" ht="24.75" customHeight="1">
      <c r="A70" s="19">
        <v>4</v>
      </c>
      <c r="B70" s="22" t="str">
        <f>B59</f>
        <v>JUNIOR(BANGU-RJ)</v>
      </c>
      <c r="C70" s="6"/>
      <c r="D70" s="6"/>
      <c r="E70" s="6"/>
      <c r="F70" s="6"/>
      <c r="G70" s="6"/>
      <c r="H70" s="20">
        <v>0</v>
      </c>
      <c r="I70" s="20" t="s">
        <v>26</v>
      </c>
      <c r="J70" s="20">
        <v>0</v>
      </c>
      <c r="K70" s="4"/>
      <c r="L70" s="6"/>
      <c r="M70" s="6"/>
      <c r="N70" s="6"/>
      <c r="O70" s="6"/>
      <c r="P70" s="6"/>
      <c r="Q70" s="21" t="str">
        <f>B60</f>
        <v>CRISTIANO(P.PRETA-SP)</v>
      </c>
      <c r="R70" s="19">
        <v>4</v>
      </c>
    </row>
    <row r="71" spans="1:18" ht="24.75" customHeight="1">
      <c r="A71" s="19">
        <v>2</v>
      </c>
      <c r="B71" s="31" t="str">
        <f>B61</f>
        <v>ALENCAR(CORINT-SP)</v>
      </c>
      <c r="C71" s="24"/>
      <c r="D71" s="24"/>
      <c r="E71" s="24"/>
      <c r="F71" s="24"/>
      <c r="G71" s="24"/>
      <c r="H71" s="19">
        <v>0</v>
      </c>
      <c r="I71" s="19" t="s">
        <v>26</v>
      </c>
      <c r="J71" s="19">
        <v>1</v>
      </c>
      <c r="K71" s="23"/>
      <c r="L71" s="24"/>
      <c r="M71" s="24"/>
      <c r="N71" s="24"/>
      <c r="O71" s="24"/>
      <c r="P71" s="24"/>
      <c r="Q71" s="32" t="str">
        <f>Q62</f>
        <v>LUSINHO(BANGU-RJ)</v>
      </c>
      <c r="R71" s="19">
        <v>2</v>
      </c>
    </row>
    <row r="72" spans="1:18" ht="24.75" customHeight="1">
      <c r="A72" s="19">
        <v>3</v>
      </c>
      <c r="B72" s="22" t="str">
        <f>Q61</f>
        <v>MAURÍCIO(P.PRETA-SP)</v>
      </c>
      <c r="C72" s="6"/>
      <c r="D72" s="6"/>
      <c r="E72" s="6"/>
      <c r="F72" s="6"/>
      <c r="G72" s="6"/>
      <c r="H72" s="20">
        <v>1</v>
      </c>
      <c r="I72" s="20" t="s">
        <v>26</v>
      </c>
      <c r="J72" s="20">
        <v>1</v>
      </c>
      <c r="K72" s="4"/>
      <c r="L72" s="6"/>
      <c r="M72" s="6"/>
      <c r="N72" s="6"/>
      <c r="O72" s="6"/>
      <c r="P72" s="6"/>
      <c r="Q72" s="32" t="str">
        <f>Q63</f>
        <v>VILLANOVA(Z.SUL-RS)</v>
      </c>
      <c r="R72" s="19">
        <v>3</v>
      </c>
    </row>
    <row r="73" spans="1:18" ht="24.75" customHeight="1">
      <c r="A73" s="19">
        <v>1</v>
      </c>
      <c r="B73" s="31" t="str">
        <f>B63</f>
        <v>WEBER(BANGU-RJ)</v>
      </c>
      <c r="C73" s="24"/>
      <c r="D73" s="24"/>
      <c r="E73" s="24"/>
      <c r="F73" s="24"/>
      <c r="G73" s="24"/>
      <c r="H73" s="19">
        <v>3</v>
      </c>
      <c r="I73" s="19" t="s">
        <v>26</v>
      </c>
      <c r="J73" s="19">
        <v>1</v>
      </c>
      <c r="K73" s="23"/>
      <c r="L73" s="24"/>
      <c r="M73" s="24"/>
      <c r="N73" s="24"/>
      <c r="O73" s="24"/>
      <c r="P73" s="24"/>
      <c r="Q73" s="32" t="str">
        <f>B53</f>
        <v>IGOR(VASCO-RJ)</v>
      </c>
      <c r="R73" s="19">
        <v>1</v>
      </c>
    </row>
    <row r="74" spans="1:18" ht="15.75" customHeight="1">
      <c r="A74" s="33"/>
      <c r="B74" s="6"/>
      <c r="C74" s="6"/>
      <c r="D74" s="6"/>
      <c r="E74" s="6"/>
      <c r="F74" s="6"/>
      <c r="G74" s="6"/>
      <c r="H74" s="6"/>
      <c r="I74" s="33"/>
      <c r="J74" s="6"/>
      <c r="K74" s="6"/>
      <c r="L74" s="6"/>
      <c r="M74" s="6"/>
      <c r="N74" s="6"/>
      <c r="O74" s="6"/>
      <c r="P74" s="6"/>
      <c r="Q74" s="6"/>
      <c r="R74" s="33"/>
    </row>
    <row r="75" spans="1:18" ht="15.75" customHeight="1">
      <c r="A75" s="33"/>
      <c r="B75" s="6"/>
      <c r="C75" s="6"/>
      <c r="D75" s="6"/>
      <c r="E75" s="6"/>
      <c r="F75" s="6"/>
      <c r="G75" s="6"/>
      <c r="H75" s="6"/>
      <c r="I75" s="33"/>
      <c r="J75" s="6"/>
      <c r="K75" s="6"/>
      <c r="L75" s="6"/>
      <c r="M75" s="6"/>
      <c r="N75" s="6"/>
      <c r="O75" s="6"/>
      <c r="P75" s="6"/>
      <c r="Q75" s="6"/>
      <c r="R75" s="33"/>
    </row>
    <row r="76" spans="1:18" ht="24.75" customHeight="1">
      <c r="A76" s="42" t="s">
        <v>32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1"/>
    </row>
    <row r="77" spans="1:18" ht="24.75" customHeight="1">
      <c r="A77" s="28" t="s">
        <v>24</v>
      </c>
      <c r="B77" s="39" t="s">
        <v>25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28" t="s">
        <v>24</v>
      </c>
    </row>
    <row r="78" spans="1:18" ht="24.75" customHeight="1">
      <c r="A78" s="19">
        <v>1</v>
      </c>
      <c r="B78" s="22" t="str">
        <f>B68</f>
        <v>ROBSON(BOTA-RJ)</v>
      </c>
      <c r="C78" s="6"/>
      <c r="D78" s="6"/>
      <c r="E78" s="6"/>
      <c r="F78" s="6"/>
      <c r="G78" s="6"/>
      <c r="H78" s="29">
        <v>0</v>
      </c>
      <c r="I78" s="29" t="s">
        <v>26</v>
      </c>
      <c r="J78" s="29">
        <v>1</v>
      </c>
      <c r="K78" s="1"/>
      <c r="L78" s="3"/>
      <c r="M78" s="3"/>
      <c r="N78" s="3"/>
      <c r="O78" s="3"/>
      <c r="P78" s="3"/>
      <c r="Q78" s="30" t="str">
        <f>Q69</f>
        <v>COUTINHO(BANGU-RJ)</v>
      </c>
      <c r="R78" s="19">
        <v>1</v>
      </c>
    </row>
    <row r="79" spans="1:18" ht="24.75" customHeight="1">
      <c r="A79" s="19">
        <v>2</v>
      </c>
      <c r="B79" s="31" t="str">
        <f>Q68</f>
        <v>BARTHEZ(M.ZÉLIA-SP)</v>
      </c>
      <c r="C79" s="24"/>
      <c r="D79" s="24"/>
      <c r="E79" s="24"/>
      <c r="F79" s="24"/>
      <c r="G79" s="24"/>
      <c r="H79" s="19">
        <v>1</v>
      </c>
      <c r="I79" s="19" t="s">
        <v>26</v>
      </c>
      <c r="J79" s="19">
        <v>0</v>
      </c>
      <c r="K79" s="23"/>
      <c r="L79" s="24"/>
      <c r="M79" s="24"/>
      <c r="N79" s="24"/>
      <c r="O79" s="24"/>
      <c r="P79" s="24"/>
      <c r="Q79" s="32" t="str">
        <f>Q70</f>
        <v>CRISTIANO(P.PRETA-SP)</v>
      </c>
      <c r="R79" s="19">
        <v>2</v>
      </c>
    </row>
    <row r="80" spans="1:21" ht="24.75" customHeight="1">
      <c r="A80" s="19">
        <v>3</v>
      </c>
      <c r="B80" s="22" t="str">
        <f>B69</f>
        <v>VINÍCIUS(CORINT-SP)</v>
      </c>
      <c r="C80" s="6"/>
      <c r="D80" s="6"/>
      <c r="E80" s="6"/>
      <c r="F80" s="6"/>
      <c r="G80" s="6"/>
      <c r="H80" s="20">
        <v>3</v>
      </c>
      <c r="I80" s="20" t="s">
        <v>26</v>
      </c>
      <c r="J80" s="20">
        <v>1</v>
      </c>
      <c r="K80" s="4"/>
      <c r="L80" s="6"/>
      <c r="M80" s="6"/>
      <c r="N80" s="6"/>
      <c r="O80" s="6"/>
      <c r="P80" s="6"/>
      <c r="Q80" s="21" t="str">
        <f>B70</f>
        <v>JUNIOR(BANGU-RJ)</v>
      </c>
      <c r="R80" s="19">
        <v>3</v>
      </c>
      <c r="U80">
        <f>14</f>
        <v>14</v>
      </c>
    </row>
    <row r="81" spans="1:18" ht="24.75" customHeight="1">
      <c r="A81" s="19">
        <v>4</v>
      </c>
      <c r="B81" s="31" t="str">
        <f>B71</f>
        <v>ALENCAR(CORINT-SP)</v>
      </c>
      <c r="C81" s="24"/>
      <c r="D81" s="24"/>
      <c r="E81" s="24"/>
      <c r="F81" s="24"/>
      <c r="G81" s="24"/>
      <c r="H81" s="19">
        <v>1</v>
      </c>
      <c r="I81" s="19" t="s">
        <v>26</v>
      </c>
      <c r="J81" s="19">
        <v>2</v>
      </c>
      <c r="K81" s="23"/>
      <c r="L81" s="24"/>
      <c r="M81" s="24"/>
      <c r="N81" s="24"/>
      <c r="O81" s="24"/>
      <c r="P81" s="24"/>
      <c r="Q81" s="32" t="str">
        <f>Q72</f>
        <v>VILLANOVA(Z.SUL-RS)</v>
      </c>
      <c r="R81" s="19">
        <v>4</v>
      </c>
    </row>
    <row r="82" spans="1:18" ht="24.75" customHeight="1">
      <c r="A82" s="19">
        <v>5</v>
      </c>
      <c r="B82" s="22" t="str">
        <f>B72</f>
        <v>MAURÍCIO(P.PRETA-SP)</v>
      </c>
      <c r="C82" s="6"/>
      <c r="D82" s="6"/>
      <c r="E82" s="6"/>
      <c r="F82" s="6"/>
      <c r="G82" s="6"/>
      <c r="H82" s="20">
        <v>1</v>
      </c>
      <c r="I82" s="20" t="s">
        <v>26</v>
      </c>
      <c r="J82" s="20">
        <v>0</v>
      </c>
      <c r="K82" s="4"/>
      <c r="L82" s="6"/>
      <c r="M82" s="6"/>
      <c r="N82" s="6"/>
      <c r="O82" s="6"/>
      <c r="P82" s="6"/>
      <c r="Q82" s="32" t="str">
        <f>Q73</f>
        <v>IGOR(VASCO-RJ)</v>
      </c>
      <c r="R82" s="19">
        <v>5</v>
      </c>
    </row>
    <row r="83" spans="1:18" ht="24.75" customHeight="1">
      <c r="A83" s="19">
        <v>6</v>
      </c>
      <c r="B83" s="31" t="str">
        <f>B62</f>
        <v>ARANHA(P.PRETA-SP)</v>
      </c>
      <c r="C83" s="24"/>
      <c r="D83" s="24"/>
      <c r="E83" s="24"/>
      <c r="F83" s="24"/>
      <c r="G83" s="24"/>
      <c r="H83" s="19">
        <v>0</v>
      </c>
      <c r="I83" s="19" t="s">
        <v>26</v>
      </c>
      <c r="J83" s="19">
        <v>1</v>
      </c>
      <c r="K83" s="23"/>
      <c r="L83" s="24"/>
      <c r="M83" s="24"/>
      <c r="N83" s="24"/>
      <c r="O83" s="24"/>
      <c r="P83" s="24"/>
      <c r="Q83" s="32" t="str">
        <f>B73</f>
        <v>WEBER(BANGU-RJ)</v>
      </c>
      <c r="R83" s="19">
        <v>6</v>
      </c>
    </row>
    <row r="84" ht="15.75" customHeight="1"/>
    <row r="85" ht="15.75" customHeight="1"/>
    <row r="86" spans="1:18" ht="24.75" customHeight="1">
      <c r="A86" s="42" t="s">
        <v>33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1:18" ht="24.75" customHeight="1">
      <c r="A87" s="28" t="s">
        <v>24</v>
      </c>
      <c r="B87" s="39" t="s">
        <v>25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1"/>
      <c r="R87" s="28" t="s">
        <v>24</v>
      </c>
    </row>
    <row r="88" spans="1:18" ht="24.75" customHeight="1">
      <c r="A88" s="19">
        <v>1</v>
      </c>
      <c r="B88" s="6" t="s">
        <v>19</v>
      </c>
      <c r="C88" s="6"/>
      <c r="D88" s="34"/>
      <c r="E88" s="34"/>
      <c r="F88" s="34"/>
      <c r="G88" s="34"/>
      <c r="H88" s="29" t="s">
        <v>46</v>
      </c>
      <c r="I88" s="29" t="s">
        <v>26</v>
      </c>
      <c r="J88" s="29" t="s">
        <v>45</v>
      </c>
      <c r="K88" s="34"/>
      <c r="L88" s="34"/>
      <c r="M88" s="34"/>
      <c r="N88" s="34"/>
      <c r="O88" s="3"/>
      <c r="P88" s="3"/>
      <c r="Q88" s="21" t="s">
        <v>13</v>
      </c>
      <c r="R88" s="19">
        <v>1</v>
      </c>
    </row>
    <row r="89" spans="1:18" ht="24.75" customHeight="1">
      <c r="A89" s="19">
        <v>2</v>
      </c>
      <c r="B89" s="35" t="s">
        <v>11</v>
      </c>
      <c r="C89" s="35"/>
      <c r="D89" s="34"/>
      <c r="E89" s="34"/>
      <c r="F89" s="34"/>
      <c r="G89" s="34"/>
      <c r="H89" s="19">
        <v>3</v>
      </c>
      <c r="I89" s="19" t="s">
        <v>26</v>
      </c>
      <c r="J89" s="19">
        <v>1</v>
      </c>
      <c r="K89" s="34"/>
      <c r="L89" s="34"/>
      <c r="M89" s="34"/>
      <c r="N89" s="34"/>
      <c r="O89" s="24"/>
      <c r="P89" s="24"/>
      <c r="Q89" s="25" t="s">
        <v>44</v>
      </c>
      <c r="R89" s="19">
        <v>2</v>
      </c>
    </row>
    <row r="90" spans="1:18" ht="24.75" customHeight="1">
      <c r="A90" s="19">
        <v>3</v>
      </c>
      <c r="B90" s="6" t="s">
        <v>41</v>
      </c>
      <c r="C90" s="6"/>
      <c r="D90" s="34"/>
      <c r="E90" s="34"/>
      <c r="F90" s="34"/>
      <c r="G90" s="34"/>
      <c r="H90" s="20" t="s">
        <v>47</v>
      </c>
      <c r="I90" s="20" t="s">
        <v>26</v>
      </c>
      <c r="J90" s="20" t="s">
        <v>46</v>
      </c>
      <c r="K90" s="34"/>
      <c r="L90" s="34"/>
      <c r="M90" s="34"/>
      <c r="N90" s="34"/>
      <c r="O90" s="6"/>
      <c r="P90" s="6"/>
      <c r="Q90" s="21" t="s">
        <v>12</v>
      </c>
      <c r="R90" s="19">
        <v>3</v>
      </c>
    </row>
    <row r="91" spans="1:18" ht="24.75" customHeight="1">
      <c r="A91" s="19">
        <v>4</v>
      </c>
      <c r="B91" s="35" t="s">
        <v>42</v>
      </c>
      <c r="C91" s="35"/>
      <c r="D91" s="34"/>
      <c r="E91" s="34"/>
      <c r="F91" s="34"/>
      <c r="G91" s="34"/>
      <c r="H91" s="19">
        <v>0</v>
      </c>
      <c r="I91" s="19" t="s">
        <v>26</v>
      </c>
      <c r="J91" s="19">
        <v>1</v>
      </c>
      <c r="K91" s="34"/>
      <c r="L91" s="34"/>
      <c r="M91" s="34"/>
      <c r="N91" s="34"/>
      <c r="O91" s="24"/>
      <c r="P91" s="24"/>
      <c r="Q91" s="25" t="s">
        <v>43</v>
      </c>
      <c r="R91" s="19">
        <v>4</v>
      </c>
    </row>
    <row r="92" spans="4:14" ht="15.75" customHeight="1">
      <c r="D92" s="36" t="s">
        <v>34</v>
      </c>
      <c r="E92" s="36" t="s">
        <v>35</v>
      </c>
      <c r="F92" s="36" t="s">
        <v>36</v>
      </c>
      <c r="G92" s="36" t="s">
        <v>37</v>
      </c>
      <c r="K92" s="36" t="s">
        <v>37</v>
      </c>
      <c r="L92" s="36" t="s">
        <v>36</v>
      </c>
      <c r="M92" s="36" t="s">
        <v>35</v>
      </c>
      <c r="N92" s="36" t="s">
        <v>34</v>
      </c>
    </row>
    <row r="93" ht="15.75" customHeight="1"/>
    <row r="94" spans="1:18" ht="24.75" customHeight="1">
      <c r="A94" s="42" t="s">
        <v>38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1:18" ht="24.75" customHeight="1">
      <c r="A95" s="28" t="s">
        <v>24</v>
      </c>
      <c r="B95" s="39" t="s">
        <v>25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  <c r="R95" s="28" t="s">
        <v>24</v>
      </c>
    </row>
    <row r="96" spans="1:18" ht="24.75" customHeight="1">
      <c r="A96" s="19">
        <v>1</v>
      </c>
      <c r="B96" s="6" t="s">
        <v>48</v>
      </c>
      <c r="C96" s="6"/>
      <c r="D96" s="34"/>
      <c r="E96" s="34"/>
      <c r="F96" s="34"/>
      <c r="G96" s="34"/>
      <c r="H96" s="20">
        <v>1</v>
      </c>
      <c r="I96" s="20" t="s">
        <v>26</v>
      </c>
      <c r="J96" s="20">
        <v>0</v>
      </c>
      <c r="K96" s="34"/>
      <c r="L96" s="34"/>
      <c r="M96" s="34"/>
      <c r="N96" s="34"/>
      <c r="O96" s="3"/>
      <c r="P96" s="3"/>
      <c r="Q96" s="30" t="s">
        <v>49</v>
      </c>
      <c r="R96" s="19">
        <v>1</v>
      </c>
    </row>
    <row r="97" spans="1:18" ht="24.75" customHeight="1">
      <c r="A97" s="19">
        <v>2</v>
      </c>
      <c r="B97" s="23" t="s">
        <v>50</v>
      </c>
      <c r="C97" s="24"/>
      <c r="D97" s="34"/>
      <c r="E97" s="34"/>
      <c r="F97" s="34"/>
      <c r="G97" s="34"/>
      <c r="H97" s="19">
        <v>4</v>
      </c>
      <c r="I97" s="19" t="s">
        <v>26</v>
      </c>
      <c r="J97" s="19">
        <v>0</v>
      </c>
      <c r="K97" s="34"/>
      <c r="L97" s="34"/>
      <c r="M97" s="34"/>
      <c r="N97" s="34"/>
      <c r="O97" s="24"/>
      <c r="P97" s="24"/>
      <c r="Q97" s="32" t="s">
        <v>51</v>
      </c>
      <c r="R97" s="19">
        <v>2</v>
      </c>
    </row>
    <row r="98" spans="4:14" ht="15.75" customHeight="1">
      <c r="D98" s="36" t="s">
        <v>34</v>
      </c>
      <c r="E98" s="36" t="s">
        <v>35</v>
      </c>
      <c r="F98" s="36" t="s">
        <v>36</v>
      </c>
      <c r="G98" s="36" t="s">
        <v>37</v>
      </c>
      <c r="K98" s="36" t="s">
        <v>37</v>
      </c>
      <c r="L98" s="36" t="s">
        <v>36</v>
      </c>
      <c r="M98" s="36" t="s">
        <v>35</v>
      </c>
      <c r="N98" s="36" t="s">
        <v>34</v>
      </c>
    </row>
    <row r="99" ht="15.75" customHeight="1"/>
    <row r="100" spans="1:18" ht="24.75" customHeight="1">
      <c r="A100" s="42" t="s">
        <v>39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1:18" ht="24.75" customHeight="1">
      <c r="A101" s="28" t="s">
        <v>24</v>
      </c>
      <c r="B101" s="39" t="s">
        <v>25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1"/>
      <c r="R101" s="28" t="s">
        <v>24</v>
      </c>
    </row>
    <row r="102" spans="1:18" ht="24.75" customHeight="1">
      <c r="A102" s="19">
        <v>1</v>
      </c>
      <c r="B102" s="6" t="s">
        <v>48</v>
      </c>
      <c r="C102" s="6"/>
      <c r="D102" s="6"/>
      <c r="E102" s="6"/>
      <c r="F102" s="6"/>
      <c r="G102" s="6"/>
      <c r="H102" s="29" t="s">
        <v>47</v>
      </c>
      <c r="I102" s="29" t="s">
        <v>26</v>
      </c>
      <c r="J102" s="29" t="s">
        <v>46</v>
      </c>
      <c r="K102" s="1"/>
      <c r="L102" s="3"/>
      <c r="M102" s="3"/>
      <c r="N102" s="3"/>
      <c r="O102" s="3"/>
      <c r="P102" s="3"/>
      <c r="Q102" s="30" t="s">
        <v>50</v>
      </c>
      <c r="R102" s="19">
        <v>1</v>
      </c>
    </row>
    <row r="103" spans="1:18" ht="24.75" customHeight="1">
      <c r="A103" s="19">
        <v>2</v>
      </c>
      <c r="B103" s="23" t="s">
        <v>49</v>
      </c>
      <c r="C103" s="24"/>
      <c r="D103" s="24"/>
      <c r="E103" s="24"/>
      <c r="F103" s="24"/>
      <c r="G103" s="24"/>
      <c r="H103" s="19">
        <v>0</v>
      </c>
      <c r="I103" s="19" t="s">
        <v>26</v>
      </c>
      <c r="J103" s="19">
        <v>3</v>
      </c>
      <c r="K103" s="23"/>
      <c r="L103" s="24"/>
      <c r="M103" s="24"/>
      <c r="N103" s="24"/>
      <c r="O103" s="24"/>
      <c r="P103" s="24"/>
      <c r="Q103" s="32" t="s">
        <v>51</v>
      </c>
      <c r="R103" s="19">
        <v>2</v>
      </c>
    </row>
  </sheetData>
  <sheetProtection/>
  <mergeCells count="25">
    <mergeCell ref="C2:O2"/>
    <mergeCell ref="C3:O3"/>
    <mergeCell ref="C4:O4"/>
    <mergeCell ref="B17:Q17"/>
    <mergeCell ref="A6:H6"/>
    <mergeCell ref="J6:R6"/>
    <mergeCell ref="A16:R16"/>
    <mergeCell ref="B77:Q77"/>
    <mergeCell ref="A86:R86"/>
    <mergeCell ref="B95:Q95"/>
    <mergeCell ref="A26:R26"/>
    <mergeCell ref="B27:Q27"/>
    <mergeCell ref="A36:R36"/>
    <mergeCell ref="B37:Q37"/>
    <mergeCell ref="A46:R46"/>
    <mergeCell ref="B47:Q47"/>
    <mergeCell ref="A56:R56"/>
    <mergeCell ref="B87:Q87"/>
    <mergeCell ref="A94:R94"/>
    <mergeCell ref="B101:Q101"/>
    <mergeCell ref="A100:R100"/>
    <mergeCell ref="B57:Q57"/>
    <mergeCell ref="A66:R66"/>
    <mergeCell ref="B67:Q67"/>
    <mergeCell ref="A76:R76"/>
  </mergeCell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P1" sqref="P1"/>
    </sheetView>
  </sheetViews>
  <sheetFormatPr defaultColWidth="14.421875" defaultRowHeight="15" customHeight="1"/>
  <cols>
    <col min="1" max="1" width="32.28125" style="0" customWidth="1"/>
    <col min="2" max="11" width="8.00390625" style="0" customWidth="1"/>
  </cols>
  <sheetData>
    <row r="1" spans="1:5" ht="15">
      <c r="A1" s="37" t="str">
        <f>BASE!$Q$8</f>
        <v>ALENCAR(CORINT-SP)</v>
      </c>
      <c r="B1" s="38">
        <f>BASE!$R$8</f>
        <v>5.555555555555555</v>
      </c>
      <c r="C1" s="38">
        <f>BASE!$K$8/6</f>
        <v>0</v>
      </c>
      <c r="D1" s="38">
        <f>BASE!$N$8/6</f>
        <v>-1</v>
      </c>
      <c r="E1" s="38">
        <f>BASE!$L$8/6</f>
        <v>0.16666666666666666</v>
      </c>
    </row>
    <row r="2" spans="1:5" ht="15">
      <c r="A2" s="37" t="str">
        <f>BASE!$B$8</f>
        <v>ROBSON(BOTA-RJ)</v>
      </c>
      <c r="B2" s="38">
        <f>BASE!$A$8</f>
        <v>66.66666666666667</v>
      </c>
      <c r="C2" s="38">
        <f>BASE!$G$8/5</f>
        <v>0.6</v>
      </c>
      <c r="D2" s="38">
        <f>BASE!$D$8/5</f>
        <v>0.8</v>
      </c>
      <c r="E2" s="38">
        <f>BASE!$F$8/5</f>
        <v>1</v>
      </c>
    </row>
    <row r="3" spans="1:5" ht="15">
      <c r="A3" s="37" t="str">
        <f>BASE!$B$9</f>
        <v>COUTINHO(BANGU-RJ)</v>
      </c>
      <c r="B3" s="38">
        <f>BASE!$A$9</f>
        <v>33.333333333333336</v>
      </c>
      <c r="C3" s="38">
        <f>BASE!$G$9/5</f>
        <v>0.4</v>
      </c>
      <c r="D3" s="38">
        <f>BASE!$D$9/5</f>
        <v>0.6</v>
      </c>
      <c r="E3" s="38">
        <f>BASE!$F$9/5</f>
        <v>1.6</v>
      </c>
    </row>
    <row r="4" spans="1:5" ht="15">
      <c r="A4" s="37" t="str">
        <f>BASE!$Q$9</f>
        <v>VILLANOVA(Z.SUL-RS)</v>
      </c>
      <c r="B4" s="38">
        <f>BASE!$R$9</f>
        <v>61.111111111111114</v>
      </c>
      <c r="C4" s="38">
        <f>BASE!$K$9/6</f>
        <v>0.6666666666666666</v>
      </c>
      <c r="D4" s="38">
        <f>BASE!$N$9/6</f>
        <v>1</v>
      </c>
      <c r="E4" s="38">
        <f>BASE!$L$9/6</f>
        <v>1.3333333333333333</v>
      </c>
    </row>
    <row r="5" spans="1:5" ht="15">
      <c r="A5" s="37" t="str">
        <f>BASE!$B$10</f>
        <v>BARTHEZ(M.ZÉLIA-SP)</v>
      </c>
      <c r="B5" s="38">
        <f>BASE!$A$10</f>
        <v>40</v>
      </c>
      <c r="C5" s="38">
        <f>BASE!$G$10/5</f>
        <v>0.6</v>
      </c>
      <c r="D5" s="38">
        <f>BASE!$D$10/5</f>
        <v>0.4</v>
      </c>
      <c r="E5" s="38">
        <f>BASE!$F$10/5</f>
        <v>1.2</v>
      </c>
    </row>
    <row r="6" spans="1:5" ht="15">
      <c r="A6" s="37" t="str">
        <f>BASE!$Q$10</f>
        <v>LUSINHO(BANGU-RJ)</v>
      </c>
      <c r="B6" s="38">
        <f>BASE!$R$10</f>
        <v>22.22222222222222</v>
      </c>
      <c r="C6" s="38">
        <f>BASE!$K$10/6</f>
        <v>0.3333333333333333</v>
      </c>
      <c r="D6" s="38">
        <f>BASE!$N$10/6</f>
        <v>-0.6666666666666666</v>
      </c>
      <c r="E6" s="38">
        <f>BASE!$L$10/6</f>
        <v>0.5</v>
      </c>
    </row>
    <row r="7" spans="1:5" ht="15">
      <c r="A7" s="37" t="str">
        <f>BASE!$Q$11</f>
        <v>MAURÍCIO(P.PRETA-SP)</v>
      </c>
      <c r="B7" s="38">
        <f>BASE!$R$11</f>
        <v>44.44444444444444</v>
      </c>
      <c r="C7" s="38">
        <f>BASE!$K$11/6</f>
        <v>0.16666666666666666</v>
      </c>
      <c r="D7" s="38">
        <f>BASE!$N$11/6</f>
        <v>-0.8333333333333334</v>
      </c>
      <c r="E7" s="38">
        <f>BASE!$L$11/6</f>
        <v>0.16666666666666666</v>
      </c>
    </row>
    <row r="8" spans="1:5" ht="15">
      <c r="A8" s="37" t="str">
        <f>BASE!$B$11</f>
        <v>VINÍCIUS(CORINT-SP)</v>
      </c>
      <c r="B8" s="38">
        <f>BASE!$A$11</f>
        <v>33.333333333333336</v>
      </c>
      <c r="C8" s="38">
        <f>BASE!$G$11/5</f>
        <v>0</v>
      </c>
      <c r="D8" s="38">
        <f>BASE!$D$11/5</f>
        <v>-2</v>
      </c>
      <c r="E8" s="38">
        <f>BASE!$F$11/5</f>
        <v>0.2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Correa</dc:creator>
  <cp:keywords/>
  <dc:description/>
  <cp:lastModifiedBy>Beto</cp:lastModifiedBy>
  <dcterms:created xsi:type="dcterms:W3CDTF">2022-07-17T13:47:09Z</dcterms:created>
  <dcterms:modified xsi:type="dcterms:W3CDTF">2022-07-23T22:35:16Z</dcterms:modified>
  <cp:category/>
  <cp:version/>
  <cp:contentType/>
  <cp:contentStatus/>
</cp:coreProperties>
</file>