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61308efe3dad08/futebol_de_mesa/CBFM/"/>
    </mc:Choice>
  </mc:AlternateContent>
  <xr:revisionPtr revIDLastSave="393" documentId="8_{C574AEAC-2179-4990-AA15-765459717A3A}" xr6:coauthVersionLast="47" xr6:coauthVersionMax="47" xr10:uidLastSave="{B538A99D-9004-4B76-9B52-F53815E20CDB}"/>
  <bookViews>
    <workbookView xWindow="-120" yWindow="-120" windowWidth="29040" windowHeight="15990" xr2:uid="{255EC533-1056-4005-923F-99DE67A64E47}"/>
  </bookViews>
  <sheets>
    <sheet name="ADULTO" sheetId="4" r:id="rId1"/>
    <sheet name="MASTER" sheetId="1" r:id="rId2"/>
    <sheet name="PONTUACAO" sheetId="5" r:id="rId3"/>
    <sheet name="ESTADOS" sheetId="3" r:id="rId4"/>
    <sheet name="BANDEIRAS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5" l="1"/>
  <c r="I3" i="1"/>
  <c r="I4" i="1"/>
  <c r="I6" i="1"/>
  <c r="I10" i="1"/>
  <c r="I7" i="1"/>
  <c r="I8" i="1"/>
  <c r="I13" i="1"/>
  <c r="I9" i="1"/>
  <c r="I16" i="1"/>
  <c r="I17" i="1"/>
  <c r="I12" i="1"/>
  <c r="I24" i="1"/>
  <c r="I5" i="1"/>
  <c r="I22" i="1"/>
  <c r="I23" i="1"/>
  <c r="I30" i="1"/>
  <c r="I11" i="1"/>
  <c r="I32" i="1"/>
  <c r="I14" i="1"/>
  <c r="I15" i="1"/>
  <c r="I18" i="1"/>
  <c r="I31" i="1"/>
  <c r="I19" i="1"/>
  <c r="I20" i="1"/>
  <c r="I21" i="1"/>
  <c r="I41" i="1"/>
  <c r="I59" i="1"/>
  <c r="I45" i="1"/>
  <c r="I25" i="1"/>
  <c r="I26" i="1"/>
  <c r="I27" i="1"/>
  <c r="I28" i="1"/>
  <c r="I39" i="1"/>
  <c r="I85" i="1"/>
  <c r="I29" i="1"/>
  <c r="I54" i="1"/>
  <c r="I74" i="1"/>
  <c r="I55" i="1"/>
  <c r="I50" i="1"/>
  <c r="I33" i="1"/>
  <c r="I56" i="1"/>
  <c r="I34" i="1"/>
  <c r="I35" i="1"/>
  <c r="I36" i="1"/>
  <c r="I63" i="1"/>
  <c r="I37" i="1"/>
  <c r="I38" i="1"/>
  <c r="I40" i="1"/>
  <c r="I42" i="1"/>
  <c r="I100" i="1"/>
  <c r="I86" i="1"/>
  <c r="I71" i="1"/>
  <c r="I43" i="1"/>
  <c r="I79" i="1"/>
  <c r="I44" i="1"/>
  <c r="I46" i="1"/>
  <c r="I47" i="1"/>
  <c r="I48" i="1"/>
  <c r="I49" i="1"/>
  <c r="I51" i="1"/>
  <c r="I52" i="1"/>
  <c r="I53" i="1"/>
  <c r="I82" i="1"/>
  <c r="I57" i="1"/>
  <c r="I58" i="1"/>
  <c r="I129" i="1"/>
  <c r="I60" i="1"/>
  <c r="I61" i="1"/>
  <c r="I95" i="1"/>
  <c r="I125" i="1"/>
  <c r="I62" i="1"/>
  <c r="I64" i="1"/>
  <c r="I65" i="1"/>
  <c r="I66" i="1"/>
  <c r="I67" i="1"/>
  <c r="I68" i="1"/>
  <c r="I69" i="1"/>
  <c r="I127" i="1"/>
  <c r="I96" i="1"/>
  <c r="I101" i="1"/>
  <c r="I70" i="1"/>
  <c r="I72" i="1"/>
  <c r="I73" i="1"/>
  <c r="I92" i="1"/>
  <c r="I75" i="1"/>
  <c r="I76" i="1"/>
  <c r="I77" i="1"/>
  <c r="I78" i="1"/>
  <c r="I109" i="1"/>
  <c r="I80" i="1"/>
  <c r="I81" i="1"/>
  <c r="I83" i="1"/>
  <c r="I84" i="1"/>
  <c r="I87" i="1"/>
  <c r="I88" i="1"/>
  <c r="I89" i="1"/>
  <c r="I90" i="1"/>
  <c r="I91" i="1"/>
  <c r="I93" i="1"/>
  <c r="I94" i="1"/>
  <c r="I97" i="1"/>
  <c r="I98" i="1"/>
  <c r="I99" i="1"/>
  <c r="I102" i="1"/>
  <c r="I103" i="1"/>
  <c r="I104" i="1"/>
  <c r="I105" i="1"/>
  <c r="I106" i="1"/>
  <c r="I107" i="1"/>
  <c r="I108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6" i="1"/>
  <c r="I128" i="1"/>
  <c r="I130" i="1"/>
  <c r="I131" i="1"/>
  <c r="I132" i="1"/>
  <c r="I133" i="1"/>
  <c r="I134" i="1"/>
  <c r="I135" i="1"/>
  <c r="I2" i="1"/>
  <c r="I3" i="4"/>
  <c r="I5" i="4"/>
  <c r="I7" i="4"/>
  <c r="I6" i="4"/>
  <c r="I2" i="4"/>
  <c r="I9" i="4"/>
  <c r="I15" i="4"/>
  <c r="I8" i="4"/>
  <c r="I19" i="4"/>
  <c r="I30" i="4"/>
  <c r="I23" i="4"/>
  <c r="I11" i="4"/>
  <c r="I31" i="4"/>
  <c r="I29" i="4"/>
  <c r="I10" i="4"/>
  <c r="I24" i="4"/>
  <c r="I20" i="4"/>
  <c r="I37" i="4"/>
  <c r="I28" i="4"/>
  <c r="I12" i="4"/>
  <c r="I48" i="4"/>
  <c r="I13" i="4"/>
  <c r="I42" i="4"/>
  <c r="I14" i="4"/>
  <c r="I62" i="4"/>
  <c r="I59" i="4"/>
  <c r="I16" i="4"/>
  <c r="I17" i="4"/>
  <c r="I40" i="4"/>
  <c r="I18" i="4"/>
  <c r="I21" i="4"/>
  <c r="I35" i="4"/>
  <c r="I22" i="4"/>
  <c r="I41" i="4"/>
  <c r="I25" i="4"/>
  <c r="I26" i="4"/>
  <c r="I27" i="4"/>
  <c r="I67" i="4"/>
  <c r="I86" i="4"/>
  <c r="I32" i="4"/>
  <c r="I60" i="4"/>
  <c r="I73" i="4"/>
  <c r="I33" i="4"/>
  <c r="I34" i="4"/>
  <c r="I63" i="4"/>
  <c r="I55" i="4"/>
  <c r="I53" i="4"/>
  <c r="I75" i="4"/>
  <c r="I36" i="4"/>
  <c r="I89" i="4"/>
  <c r="I38" i="4"/>
  <c r="I100" i="4"/>
  <c r="I39" i="4"/>
  <c r="I98" i="4"/>
  <c r="I43" i="4"/>
  <c r="I44" i="4"/>
  <c r="I45" i="4"/>
  <c r="I106" i="4"/>
  <c r="I46" i="4"/>
  <c r="I47" i="4"/>
  <c r="I49" i="4"/>
  <c r="I50" i="4"/>
  <c r="I51" i="4"/>
  <c r="I109" i="4"/>
  <c r="I52" i="4"/>
  <c r="I54" i="4"/>
  <c r="I56" i="4"/>
  <c r="I57" i="4"/>
  <c r="I58" i="4"/>
  <c r="I94" i="4"/>
  <c r="I84" i="4"/>
  <c r="I61" i="4"/>
  <c r="I133" i="4"/>
  <c r="I64" i="4"/>
  <c r="I65" i="4"/>
  <c r="I66" i="4"/>
  <c r="I68" i="4"/>
  <c r="I69" i="4"/>
  <c r="I101" i="4"/>
  <c r="I70" i="4"/>
  <c r="I71" i="4"/>
  <c r="I72" i="4"/>
  <c r="I74" i="4"/>
  <c r="I76" i="4"/>
  <c r="I77" i="4"/>
  <c r="I123" i="4"/>
  <c r="I78" i="4"/>
  <c r="I79" i="4"/>
  <c r="I88" i="4"/>
  <c r="I97" i="4"/>
  <c r="I80" i="4"/>
  <c r="I81" i="4"/>
  <c r="I82" i="4"/>
  <c r="I83" i="4"/>
  <c r="I85" i="4"/>
  <c r="I87" i="4"/>
  <c r="I90" i="4"/>
  <c r="I128" i="4"/>
  <c r="I91" i="4"/>
  <c r="I92" i="4"/>
  <c r="I112" i="4"/>
  <c r="I93" i="4"/>
  <c r="I95" i="4"/>
  <c r="I96" i="4"/>
  <c r="I135" i="4"/>
  <c r="I147" i="4"/>
  <c r="I99" i="4"/>
  <c r="I102" i="4"/>
  <c r="I103" i="4"/>
  <c r="I104" i="4"/>
  <c r="I105" i="4"/>
  <c r="I107" i="4"/>
  <c r="I108" i="4"/>
  <c r="I110" i="4"/>
  <c r="I152" i="4"/>
  <c r="I111" i="4"/>
  <c r="I127" i="4"/>
  <c r="I113" i="4"/>
  <c r="I131" i="4"/>
  <c r="I114" i="4"/>
  <c r="I115" i="4"/>
  <c r="I165" i="4"/>
  <c r="I116" i="4"/>
  <c r="I122" i="4"/>
  <c r="I117" i="4"/>
  <c r="I118" i="4"/>
  <c r="I119" i="4"/>
  <c r="I120" i="4"/>
  <c r="I121" i="4"/>
  <c r="I124" i="4"/>
  <c r="I125" i="4"/>
  <c r="I126" i="4"/>
  <c r="I149" i="4"/>
  <c r="I178" i="4"/>
  <c r="I129" i="4"/>
  <c r="I130" i="4"/>
  <c r="I179" i="4"/>
  <c r="I132" i="4"/>
  <c r="I134" i="4"/>
  <c r="I136" i="4"/>
  <c r="I137" i="4"/>
  <c r="I180" i="4"/>
  <c r="I138" i="4"/>
  <c r="I139" i="4"/>
  <c r="I140" i="4"/>
  <c r="I141" i="4"/>
  <c r="I142" i="4"/>
  <c r="I143" i="4"/>
  <c r="I144" i="4"/>
  <c r="I145" i="4"/>
  <c r="I146" i="4"/>
  <c r="I148" i="4"/>
  <c r="I150" i="4"/>
  <c r="I151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4" i="4"/>
  <c r="D5" i="4" a="1"/>
  <c r="D5" i="4" s="1"/>
  <c r="D7" i="4" a="1"/>
  <c r="D7" i="4" s="1"/>
  <c r="D6" i="4" a="1"/>
  <c r="D6" i="4" s="1"/>
  <c r="D2" i="4" a="1"/>
  <c r="D2" i="4" s="1"/>
  <c r="D9" i="4" a="1"/>
  <c r="D9" i="4" s="1"/>
  <c r="D15" i="4" a="1"/>
  <c r="D15" i="4" s="1"/>
  <c r="D8" i="4" a="1"/>
  <c r="D8" i="4" s="1"/>
  <c r="D19" i="4" a="1"/>
  <c r="D19" i="4" s="1"/>
  <c r="D30" i="4" a="1"/>
  <c r="D30" i="4" s="1"/>
  <c r="D23" i="4" a="1"/>
  <c r="D23" i="4" s="1"/>
  <c r="D11" i="4" a="1"/>
  <c r="D11" i="4" s="1"/>
  <c r="D31" i="4" a="1"/>
  <c r="D31" i="4" s="1"/>
  <c r="D29" i="4" a="1"/>
  <c r="D29" i="4" s="1"/>
  <c r="D10" i="4" a="1"/>
  <c r="D10" i="4" s="1"/>
  <c r="D24" i="4" a="1"/>
  <c r="D24" i="4" s="1"/>
  <c r="D20" i="4" a="1"/>
  <c r="D20" i="4" s="1"/>
  <c r="D37" i="4" a="1"/>
  <c r="D37" i="4" s="1"/>
  <c r="D28" i="4" a="1"/>
  <c r="D28" i="4" s="1"/>
  <c r="D12" i="4" a="1"/>
  <c r="D12" i="4" s="1"/>
  <c r="D48" i="4" a="1"/>
  <c r="D48" i="4" s="1"/>
  <c r="D13" i="4" a="1"/>
  <c r="D13" i="4" s="1"/>
  <c r="D42" i="4" a="1"/>
  <c r="D42" i="4" s="1"/>
  <c r="D14" i="4" a="1"/>
  <c r="D14" i="4" s="1"/>
  <c r="D62" i="4" a="1"/>
  <c r="D62" i="4" s="1"/>
  <c r="D59" i="4" a="1"/>
  <c r="D59" i="4" s="1"/>
  <c r="D16" i="4" a="1"/>
  <c r="D16" i="4" s="1"/>
  <c r="D17" i="4" a="1"/>
  <c r="D17" i="4" s="1"/>
  <c r="D40" i="4" a="1"/>
  <c r="D40" i="4" s="1"/>
  <c r="D18" i="4" a="1"/>
  <c r="D18" i="4" s="1"/>
  <c r="D21" i="4" a="1"/>
  <c r="D21" i="4" s="1"/>
  <c r="D35" i="4" a="1"/>
  <c r="D35" i="4" s="1"/>
  <c r="D22" i="4" a="1"/>
  <c r="D22" i="4" s="1"/>
  <c r="D41" i="4" a="1"/>
  <c r="D41" i="4" s="1"/>
  <c r="D25" i="4" a="1"/>
  <c r="D25" i="4" s="1"/>
  <c r="D26" i="4" a="1"/>
  <c r="D26" i="4" s="1"/>
  <c r="D27" i="4" a="1"/>
  <c r="D27" i="4" s="1"/>
  <c r="D67" i="4" a="1"/>
  <c r="D67" i="4" s="1"/>
  <c r="D86" i="4" a="1"/>
  <c r="D86" i="4" s="1"/>
  <c r="D32" i="4" a="1"/>
  <c r="D32" i="4" s="1"/>
  <c r="D60" i="4" a="1"/>
  <c r="D60" i="4" s="1"/>
  <c r="D73" i="4" a="1"/>
  <c r="D73" i="4" s="1"/>
  <c r="D33" i="4" a="1"/>
  <c r="D33" i="4" s="1"/>
  <c r="D34" i="4" a="1"/>
  <c r="D34" i="4" s="1"/>
  <c r="D63" i="4" a="1"/>
  <c r="D63" i="4" s="1"/>
  <c r="D55" i="4" a="1"/>
  <c r="D55" i="4" s="1"/>
  <c r="D53" i="4" a="1"/>
  <c r="D53" i="4" s="1"/>
  <c r="D75" i="4" a="1"/>
  <c r="D75" i="4" s="1"/>
  <c r="D36" i="4" a="1"/>
  <c r="D36" i="4" s="1"/>
  <c r="D89" i="4" a="1"/>
  <c r="D89" i="4" s="1"/>
  <c r="D38" i="4" a="1"/>
  <c r="D38" i="4" s="1"/>
  <c r="D100" i="4" a="1"/>
  <c r="D100" i="4" s="1"/>
  <c r="D39" i="4" a="1"/>
  <c r="D39" i="4" s="1"/>
  <c r="D98" i="4" a="1"/>
  <c r="D98" i="4" s="1"/>
  <c r="D43" i="4" a="1"/>
  <c r="D43" i="4" s="1"/>
  <c r="D44" i="4" a="1"/>
  <c r="D44" i="4" s="1"/>
  <c r="D45" i="4" a="1"/>
  <c r="D45" i="4" s="1"/>
  <c r="D106" i="4" a="1"/>
  <c r="D106" i="4" s="1"/>
  <c r="D46" i="4" a="1"/>
  <c r="D46" i="4" s="1"/>
  <c r="D47" i="4" a="1"/>
  <c r="D47" i="4" s="1"/>
  <c r="D49" i="4" a="1"/>
  <c r="D49" i="4" s="1"/>
  <c r="D50" i="4" a="1"/>
  <c r="D50" i="4" s="1"/>
  <c r="D51" i="4" a="1"/>
  <c r="D51" i="4" s="1"/>
  <c r="D109" i="4" a="1"/>
  <c r="D109" i="4" s="1"/>
  <c r="D52" i="4" a="1"/>
  <c r="D52" i="4" s="1"/>
  <c r="D54" i="4" a="1"/>
  <c r="D54" i="4" s="1"/>
  <c r="D56" i="4" a="1"/>
  <c r="D56" i="4" s="1"/>
  <c r="D57" i="4" a="1"/>
  <c r="D57" i="4" s="1"/>
  <c r="D58" i="4" a="1"/>
  <c r="D58" i="4" s="1"/>
  <c r="D94" i="4" a="1"/>
  <c r="D94" i="4" s="1"/>
  <c r="D84" i="4" a="1"/>
  <c r="D84" i="4" s="1"/>
  <c r="D61" i="4" a="1"/>
  <c r="D61" i="4" s="1"/>
  <c r="D133" i="4" a="1"/>
  <c r="D133" i="4" s="1"/>
  <c r="D64" i="4" a="1"/>
  <c r="D64" i="4" s="1"/>
  <c r="D65" i="4" a="1"/>
  <c r="D65" i="4" s="1"/>
  <c r="D66" i="4" a="1"/>
  <c r="D66" i="4" s="1"/>
  <c r="D68" i="4" a="1"/>
  <c r="D68" i="4" s="1"/>
  <c r="D69" i="4" a="1"/>
  <c r="D69" i="4" s="1"/>
  <c r="D101" i="4" a="1"/>
  <c r="D101" i="4" s="1"/>
  <c r="D70" i="4" a="1"/>
  <c r="D70" i="4" s="1"/>
  <c r="D71" i="4" a="1"/>
  <c r="D71" i="4" s="1"/>
  <c r="D72" i="4" a="1"/>
  <c r="D72" i="4" s="1"/>
  <c r="D74" i="4" a="1"/>
  <c r="D74" i="4" s="1"/>
  <c r="D76" i="4" a="1"/>
  <c r="D76" i="4" s="1"/>
  <c r="D77" i="4" a="1"/>
  <c r="D77" i="4" s="1"/>
  <c r="D123" i="4" a="1"/>
  <c r="D123" i="4" s="1"/>
  <c r="D78" i="4" a="1"/>
  <c r="D78" i="4" s="1"/>
  <c r="D79" i="4" a="1"/>
  <c r="D79" i="4" s="1"/>
  <c r="D88" i="4" a="1"/>
  <c r="D88" i="4" s="1"/>
  <c r="D97" i="4" a="1"/>
  <c r="D97" i="4" s="1"/>
  <c r="D80" i="4" a="1"/>
  <c r="D80" i="4" s="1"/>
  <c r="D81" i="4" a="1"/>
  <c r="D81" i="4" s="1"/>
  <c r="D82" i="4" a="1"/>
  <c r="D82" i="4" s="1"/>
  <c r="D83" i="4" a="1"/>
  <c r="D83" i="4" s="1"/>
  <c r="D85" i="4" a="1"/>
  <c r="D85" i="4" s="1"/>
  <c r="D87" i="4" a="1"/>
  <c r="D87" i="4" s="1"/>
  <c r="D90" i="4" a="1"/>
  <c r="D90" i="4" s="1"/>
  <c r="D128" i="4" a="1"/>
  <c r="D128" i="4" s="1"/>
  <c r="D91" i="4" a="1"/>
  <c r="D91" i="4" s="1"/>
  <c r="D92" i="4" a="1"/>
  <c r="D92" i="4" s="1"/>
  <c r="D112" i="4" a="1"/>
  <c r="D112" i="4" s="1"/>
  <c r="D93" i="4" a="1"/>
  <c r="D93" i="4" s="1"/>
  <c r="D95" i="4" a="1"/>
  <c r="D95" i="4" s="1"/>
  <c r="D96" i="4" a="1"/>
  <c r="D96" i="4" s="1"/>
  <c r="D135" i="4" a="1"/>
  <c r="D135" i="4" s="1"/>
  <c r="D147" i="4" a="1"/>
  <c r="D147" i="4" s="1"/>
  <c r="D99" i="4" a="1"/>
  <c r="D99" i="4" s="1"/>
  <c r="D102" i="4" a="1"/>
  <c r="D102" i="4" s="1"/>
  <c r="D103" i="4" a="1"/>
  <c r="D103" i="4" s="1"/>
  <c r="D104" i="4" a="1"/>
  <c r="D104" i="4" s="1"/>
  <c r="D105" i="4" a="1"/>
  <c r="D105" i="4" s="1"/>
  <c r="D107" i="4" a="1"/>
  <c r="D107" i="4" s="1"/>
  <c r="D108" i="4" a="1"/>
  <c r="D108" i="4" s="1"/>
  <c r="D110" i="4" a="1"/>
  <c r="D110" i="4" s="1"/>
  <c r="D152" i="4" a="1"/>
  <c r="D152" i="4" s="1"/>
  <c r="D111" i="4" a="1"/>
  <c r="D111" i="4" s="1"/>
  <c r="D127" i="4" a="1"/>
  <c r="D127" i="4" s="1"/>
  <c r="D113" i="4" a="1"/>
  <c r="D113" i="4" s="1"/>
  <c r="D131" i="4" a="1"/>
  <c r="D131" i="4" s="1"/>
  <c r="D114" i="4" a="1"/>
  <c r="D114" i="4" s="1"/>
  <c r="D115" i="4" a="1"/>
  <c r="D115" i="4" s="1"/>
  <c r="D165" i="4" a="1"/>
  <c r="D165" i="4" s="1"/>
  <c r="D116" i="4" a="1"/>
  <c r="D116" i="4" s="1"/>
  <c r="D122" i="4" a="1"/>
  <c r="D122" i="4" s="1"/>
  <c r="D117" i="4" a="1"/>
  <c r="D117" i="4" s="1"/>
  <c r="D118" i="4" a="1"/>
  <c r="D118" i="4" s="1"/>
  <c r="D119" i="4" a="1"/>
  <c r="D119" i="4" s="1"/>
  <c r="D120" i="4" a="1"/>
  <c r="D120" i="4" s="1"/>
  <c r="D121" i="4" a="1"/>
  <c r="D121" i="4" s="1"/>
  <c r="D124" i="4" a="1"/>
  <c r="D124" i="4" s="1"/>
  <c r="D125" i="4" a="1"/>
  <c r="D125" i="4" s="1"/>
  <c r="D126" i="4" a="1"/>
  <c r="D126" i="4" s="1"/>
  <c r="D149" i="4" a="1"/>
  <c r="D149" i="4" s="1"/>
  <c r="D178" i="4" a="1"/>
  <c r="D178" i="4" s="1"/>
  <c r="D129" i="4" a="1"/>
  <c r="D129" i="4" s="1"/>
  <c r="D130" i="4" a="1"/>
  <c r="D130" i="4" s="1"/>
  <c r="D179" i="4" a="1"/>
  <c r="D179" i="4" s="1"/>
  <c r="D132" i="4" a="1"/>
  <c r="D132" i="4" s="1"/>
  <c r="D134" i="4" a="1"/>
  <c r="D134" i="4" s="1"/>
  <c r="D136" i="4" a="1"/>
  <c r="D136" i="4" s="1"/>
  <c r="D137" i="4" a="1"/>
  <c r="D137" i="4" s="1"/>
  <c r="D180" i="4" a="1"/>
  <c r="D180" i="4" s="1"/>
  <c r="D138" i="4" a="1"/>
  <c r="D138" i="4" s="1"/>
  <c r="D139" i="4" a="1"/>
  <c r="D139" i="4" s="1"/>
  <c r="D140" i="4" a="1"/>
  <c r="D140" i="4" s="1"/>
  <c r="D141" i="4" a="1"/>
  <c r="D141" i="4" s="1"/>
  <c r="D142" i="4" a="1"/>
  <c r="D142" i="4" s="1"/>
  <c r="D143" i="4" a="1"/>
  <c r="D143" i="4" s="1"/>
  <c r="D144" i="4" a="1"/>
  <c r="D144" i="4" s="1"/>
  <c r="D145" i="4" a="1"/>
  <c r="D145" i="4" s="1"/>
  <c r="D146" i="4" a="1"/>
  <c r="D146" i="4" s="1"/>
  <c r="D148" i="4" a="1"/>
  <c r="D148" i="4" s="1"/>
  <c r="D150" i="4" a="1"/>
  <c r="D150" i="4" s="1"/>
  <c r="D151" i="4" a="1"/>
  <c r="D151" i="4" s="1"/>
  <c r="D153" i="4" a="1"/>
  <c r="D153" i="4" s="1"/>
  <c r="D154" i="4" a="1"/>
  <c r="D154" i="4" s="1"/>
  <c r="D155" i="4" a="1"/>
  <c r="D155" i="4" s="1"/>
  <c r="D156" i="4" a="1"/>
  <c r="D156" i="4" s="1"/>
  <c r="D157" i="4" a="1"/>
  <c r="D157" i="4" s="1"/>
  <c r="D158" i="4" a="1"/>
  <c r="D158" i="4" s="1"/>
  <c r="D159" i="4" a="1"/>
  <c r="D159" i="4" s="1"/>
  <c r="D160" i="4" a="1"/>
  <c r="D160" i="4" s="1"/>
  <c r="D161" i="4" a="1"/>
  <c r="D161" i="4" s="1"/>
  <c r="D162" i="4" a="1"/>
  <c r="D162" i="4" s="1"/>
  <c r="D163" i="4" a="1"/>
  <c r="D163" i="4" s="1"/>
  <c r="D164" i="4" a="1"/>
  <c r="D164" i="4" s="1"/>
  <c r="D166" i="4" a="1"/>
  <c r="D166" i="4" s="1"/>
  <c r="D167" i="4" a="1"/>
  <c r="D167" i="4" s="1"/>
  <c r="D168" i="4" a="1"/>
  <c r="D168" i="4" s="1"/>
  <c r="D169" i="4" a="1"/>
  <c r="D169" i="4" s="1"/>
  <c r="D170" i="4" a="1"/>
  <c r="D170" i="4" s="1"/>
  <c r="D171" i="4" a="1"/>
  <c r="D171" i="4" s="1"/>
  <c r="D172" i="4" a="1"/>
  <c r="D172" i="4" s="1"/>
  <c r="D173" i="4" a="1"/>
  <c r="D173" i="4" s="1"/>
  <c r="D174" i="4" a="1"/>
  <c r="D174" i="4" s="1"/>
  <c r="D175" i="4" a="1"/>
  <c r="D175" i="4" s="1"/>
  <c r="D176" i="4" a="1"/>
  <c r="D176" i="4" s="1"/>
  <c r="D177" i="4" a="1"/>
  <c r="D177" i="4" s="1"/>
  <c r="D181" i="4" a="1"/>
  <c r="D181" i="4" s="1"/>
  <c r="D182" i="4" a="1"/>
  <c r="D182" i="4" s="1"/>
  <c r="D183" i="4" a="1"/>
  <c r="D183" i="4" s="1"/>
  <c r="D184" i="4" a="1"/>
  <c r="D184" i="4" s="1"/>
  <c r="D185" i="4" a="1"/>
  <c r="D185" i="4" s="1"/>
  <c r="D186" i="4" a="1"/>
  <c r="D186" i="4" s="1"/>
  <c r="D187" i="4" a="1"/>
  <c r="D187" i="4" s="1"/>
  <c r="D188" i="4" a="1"/>
  <c r="D188" i="4" s="1"/>
  <c r="D189" i="4" a="1"/>
  <c r="D189" i="4" s="1"/>
  <c r="D190" i="4" a="1"/>
  <c r="D190" i="4" s="1"/>
  <c r="D191" i="4" a="1"/>
  <c r="D191" i="4" s="1"/>
  <c r="D192" i="4" a="1"/>
  <c r="D192" i="4" s="1"/>
  <c r="D193" i="4" a="1"/>
  <c r="D193" i="4" s="1"/>
  <c r="D194" i="4" a="1"/>
  <c r="D194" i="4" s="1"/>
  <c r="D195" i="4" a="1"/>
  <c r="D195" i="4" s="1"/>
  <c r="D196" i="4" a="1"/>
  <c r="D196" i="4" s="1"/>
  <c r="D197" i="4" a="1"/>
  <c r="D197" i="4" s="1"/>
  <c r="D198" i="4" a="1"/>
  <c r="D198" i="4" s="1"/>
  <c r="D199" i="4" a="1"/>
  <c r="D199" i="4" s="1"/>
  <c r="D200" i="4" a="1"/>
  <c r="D200" i="4" s="1"/>
  <c r="D201" i="4" a="1"/>
  <c r="D201" i="4" s="1"/>
  <c r="D202" i="4" a="1"/>
  <c r="D202" i="4" s="1"/>
  <c r="D203" i="4" a="1"/>
  <c r="D203" i="4" s="1"/>
  <c r="D3" i="4" a="1"/>
  <c r="D3" i="4" s="1"/>
  <c r="D4" i="4" a="1"/>
  <c r="D4" i="4" s="1"/>
  <c r="D2" i="1" a="1"/>
  <c r="D2" i="1" s="1"/>
  <c r="H124" i="1"/>
  <c r="I124" i="1" s="1"/>
  <c r="D7" i="1" a="1"/>
  <c r="D7" i="1" s="1"/>
  <c r="D8" i="1" a="1"/>
  <c r="D8" i="1" s="1"/>
  <c r="D13" i="1" a="1"/>
  <c r="D13" i="1" s="1"/>
  <c r="D9" i="1" a="1"/>
  <c r="D9" i="1" s="1"/>
  <c r="D16" i="1" a="1"/>
  <c r="D16" i="1" s="1"/>
  <c r="D17" i="1" a="1"/>
  <c r="D17" i="1" s="1"/>
  <c r="D12" i="1" a="1"/>
  <c r="D12" i="1" s="1"/>
  <c r="D24" i="1" a="1"/>
  <c r="D24" i="1" s="1"/>
  <c r="D5" i="1" a="1"/>
  <c r="D5" i="1" s="1"/>
  <c r="D22" i="1" a="1"/>
  <c r="D22" i="1" s="1"/>
  <c r="D23" i="1" a="1"/>
  <c r="D23" i="1" s="1"/>
  <c r="D30" i="1" a="1"/>
  <c r="D30" i="1" s="1"/>
  <c r="D11" i="1" a="1"/>
  <c r="D11" i="1" s="1"/>
  <c r="D32" i="1" a="1"/>
  <c r="D32" i="1" s="1"/>
  <c r="D14" i="1" a="1"/>
  <c r="D14" i="1" s="1"/>
  <c r="D15" i="1" a="1"/>
  <c r="D15" i="1" s="1"/>
  <c r="D18" i="1" a="1"/>
  <c r="D18" i="1" s="1"/>
  <c r="D31" i="1" a="1"/>
  <c r="D31" i="1" s="1"/>
  <c r="D19" i="1" a="1"/>
  <c r="D19" i="1" s="1"/>
  <c r="D20" i="1" a="1"/>
  <c r="D20" i="1" s="1"/>
  <c r="D21" i="1" a="1"/>
  <c r="D21" i="1" s="1"/>
  <c r="D41" i="1" a="1"/>
  <c r="D41" i="1" s="1"/>
  <c r="D59" i="1" a="1"/>
  <c r="D59" i="1" s="1"/>
  <c r="D45" i="1" a="1"/>
  <c r="D45" i="1" s="1"/>
  <c r="D25" i="1" a="1"/>
  <c r="D25" i="1" s="1"/>
  <c r="D26" i="1" a="1"/>
  <c r="D26" i="1" s="1"/>
  <c r="D27" i="1" a="1"/>
  <c r="D27" i="1" s="1"/>
  <c r="D28" i="1" a="1"/>
  <c r="D28" i="1" s="1"/>
  <c r="D39" i="1" a="1"/>
  <c r="D39" i="1" s="1"/>
  <c r="D85" i="1" a="1"/>
  <c r="D85" i="1" s="1"/>
  <c r="D29" i="1" a="1"/>
  <c r="D29" i="1" s="1"/>
  <c r="D54" i="1" a="1"/>
  <c r="D54" i="1" s="1"/>
  <c r="D74" i="1" a="1"/>
  <c r="D74" i="1" s="1"/>
  <c r="D55" i="1" a="1"/>
  <c r="D55" i="1" s="1"/>
  <c r="D50" i="1" a="1"/>
  <c r="D50" i="1" s="1"/>
  <c r="D33" i="1" a="1"/>
  <c r="D33" i="1" s="1"/>
  <c r="D56" i="1" a="1"/>
  <c r="D56" i="1" s="1"/>
  <c r="D34" i="1" a="1"/>
  <c r="D34" i="1" s="1"/>
  <c r="D35" i="1" a="1"/>
  <c r="D35" i="1" s="1"/>
  <c r="D36" i="1" a="1"/>
  <c r="D36" i="1" s="1"/>
  <c r="D63" i="1" a="1"/>
  <c r="D63" i="1" s="1"/>
  <c r="D37" i="1" a="1"/>
  <c r="D37" i="1" s="1"/>
  <c r="D38" i="1" a="1"/>
  <c r="D38" i="1" s="1"/>
  <c r="D40" i="1" a="1"/>
  <c r="D40" i="1" s="1"/>
  <c r="D42" i="1" a="1"/>
  <c r="D42" i="1" s="1"/>
  <c r="D100" i="1" a="1"/>
  <c r="D100" i="1" s="1"/>
  <c r="D86" i="1" a="1"/>
  <c r="D86" i="1" s="1"/>
  <c r="D71" i="1" a="1"/>
  <c r="D71" i="1" s="1"/>
  <c r="D43" i="1" a="1"/>
  <c r="D43" i="1" s="1"/>
  <c r="D79" i="1" a="1"/>
  <c r="D79" i="1" s="1"/>
  <c r="D44" i="1" a="1"/>
  <c r="D44" i="1" s="1"/>
  <c r="D46" i="1" a="1"/>
  <c r="D46" i="1" s="1"/>
  <c r="D47" i="1" a="1"/>
  <c r="D47" i="1" s="1"/>
  <c r="D48" i="1" a="1"/>
  <c r="D48" i="1" s="1"/>
  <c r="D49" i="1" a="1"/>
  <c r="D49" i="1" s="1"/>
  <c r="D51" i="1" a="1"/>
  <c r="D51" i="1" s="1"/>
  <c r="D52" i="1" a="1"/>
  <c r="D52" i="1" s="1"/>
  <c r="D53" i="1" a="1"/>
  <c r="D53" i="1" s="1"/>
  <c r="D82" i="1" a="1"/>
  <c r="D82" i="1" s="1"/>
  <c r="D57" i="1" a="1"/>
  <c r="D57" i="1" s="1"/>
  <c r="D58" i="1" a="1"/>
  <c r="D58" i="1" s="1"/>
  <c r="D129" i="1" a="1"/>
  <c r="D129" i="1" s="1"/>
  <c r="D60" i="1" a="1"/>
  <c r="D60" i="1" s="1"/>
  <c r="D61" i="1" a="1"/>
  <c r="D61" i="1" s="1"/>
  <c r="D95" i="1" a="1"/>
  <c r="D95" i="1" s="1"/>
  <c r="D125" i="1" a="1"/>
  <c r="D125" i="1" s="1"/>
  <c r="D62" i="1" a="1"/>
  <c r="D62" i="1" s="1"/>
  <c r="D64" i="1" a="1"/>
  <c r="D64" i="1" s="1"/>
  <c r="D65" i="1" a="1"/>
  <c r="D65" i="1" s="1"/>
  <c r="D66" i="1" a="1"/>
  <c r="D66" i="1" s="1"/>
  <c r="D67" i="1" a="1"/>
  <c r="D67" i="1" s="1"/>
  <c r="D68" i="1" a="1"/>
  <c r="D68" i="1" s="1"/>
  <c r="D69" i="1" a="1"/>
  <c r="D69" i="1" s="1"/>
  <c r="D127" i="1" a="1"/>
  <c r="D127" i="1" s="1"/>
  <c r="D96" i="1" a="1"/>
  <c r="D96" i="1" s="1"/>
  <c r="D101" i="1" a="1"/>
  <c r="D101" i="1" s="1"/>
  <c r="D70" i="1" a="1"/>
  <c r="D70" i="1" s="1"/>
  <c r="D72" i="1" a="1"/>
  <c r="D72" i="1" s="1"/>
  <c r="D73" i="1" a="1"/>
  <c r="D73" i="1" s="1"/>
  <c r="D92" i="1" a="1"/>
  <c r="D92" i="1" s="1"/>
  <c r="D75" i="1" a="1"/>
  <c r="D75" i="1" s="1"/>
  <c r="D76" i="1" a="1"/>
  <c r="D76" i="1" s="1"/>
  <c r="D77" i="1" a="1"/>
  <c r="D77" i="1" s="1"/>
  <c r="D78" i="1" a="1"/>
  <c r="D78" i="1" s="1"/>
  <c r="D109" i="1" a="1"/>
  <c r="D109" i="1" s="1"/>
  <c r="D80" i="1" a="1"/>
  <c r="D80" i="1" s="1"/>
  <c r="D81" i="1" a="1"/>
  <c r="D81" i="1" s="1"/>
  <c r="D83" i="1" a="1"/>
  <c r="D83" i="1" s="1"/>
  <c r="D84" i="1" a="1"/>
  <c r="D84" i="1" s="1"/>
  <c r="D87" i="1" a="1"/>
  <c r="D87" i="1" s="1"/>
  <c r="D88" i="1" a="1"/>
  <c r="D88" i="1" s="1"/>
  <c r="D89" i="1" a="1"/>
  <c r="D89" i="1" s="1"/>
  <c r="D90" i="1" a="1"/>
  <c r="D90" i="1" s="1"/>
  <c r="D91" i="1" a="1"/>
  <c r="D91" i="1" s="1"/>
  <c r="D93" i="1" a="1"/>
  <c r="D93" i="1" s="1"/>
  <c r="D94" i="1" a="1"/>
  <c r="D94" i="1" s="1"/>
  <c r="D97" i="1" a="1"/>
  <c r="D97" i="1" s="1"/>
  <c r="D98" i="1" a="1"/>
  <c r="D98" i="1" s="1"/>
  <c r="D99" i="1" a="1"/>
  <c r="D99" i="1" s="1"/>
  <c r="D102" i="1" a="1"/>
  <c r="D102" i="1" s="1"/>
  <c r="D103" i="1" a="1"/>
  <c r="D103" i="1" s="1"/>
  <c r="D104" i="1" a="1"/>
  <c r="D104" i="1" s="1"/>
  <c r="D105" i="1" a="1"/>
  <c r="D105" i="1" s="1"/>
  <c r="D106" i="1" a="1"/>
  <c r="D106" i="1" s="1"/>
  <c r="D107" i="1" a="1"/>
  <c r="D107" i="1" s="1"/>
  <c r="D108" i="1" a="1"/>
  <c r="D108" i="1" s="1"/>
  <c r="D110" i="1" a="1"/>
  <c r="D110" i="1" s="1"/>
  <c r="D111" i="1" a="1"/>
  <c r="D111" i="1" s="1"/>
  <c r="D112" i="1" a="1"/>
  <c r="D112" i="1" s="1"/>
  <c r="D113" i="1" a="1"/>
  <c r="D113" i="1" s="1"/>
  <c r="D114" i="1" a="1"/>
  <c r="D114" i="1" s="1"/>
  <c r="D115" i="1" a="1"/>
  <c r="D115" i="1" s="1"/>
  <c r="D116" i="1" a="1"/>
  <c r="D116" i="1" s="1"/>
  <c r="D117" i="1" a="1"/>
  <c r="D117" i="1" s="1"/>
  <c r="D118" i="1" a="1"/>
  <c r="D118" i="1" s="1"/>
  <c r="D119" i="1" a="1"/>
  <c r="D119" i="1" s="1"/>
  <c r="D120" i="1" a="1"/>
  <c r="D120" i="1" s="1"/>
  <c r="D121" i="1" a="1"/>
  <c r="D121" i="1" s="1"/>
  <c r="D122" i="1" a="1"/>
  <c r="D122" i="1" s="1"/>
  <c r="D123" i="1" a="1"/>
  <c r="D123" i="1" s="1"/>
  <c r="D124" i="1" a="1"/>
  <c r="D124" i="1" s="1"/>
  <c r="D126" i="1" a="1"/>
  <c r="D126" i="1" s="1"/>
  <c r="D128" i="1" a="1"/>
  <c r="D128" i="1" s="1"/>
  <c r="D130" i="1" a="1"/>
  <c r="D130" i="1" s="1"/>
  <c r="D131" i="1" a="1"/>
  <c r="D131" i="1" s="1"/>
  <c r="D132" i="1" a="1"/>
  <c r="D132" i="1" s="1"/>
  <c r="D133" i="1" a="1"/>
  <c r="D133" i="1" s="1"/>
  <c r="D134" i="1" a="1"/>
  <c r="D134" i="1" s="1"/>
  <c r="D135" i="1" a="1"/>
  <c r="D135" i="1" s="1"/>
  <c r="D10" i="1" a="1"/>
  <c r="D10" i="1" s="1"/>
  <c r="D3" i="1" a="1"/>
  <c r="D3" i="1" s="1"/>
  <c r="D4" i="1" a="1"/>
  <c r="D4" i="1" s="1"/>
  <c r="D6" i="1" a="1"/>
  <c r="D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<sst xmlns="http://schemas.openxmlformats.org/spreadsheetml/2006/main" count="1031" uniqueCount="546">
  <si>
    <t>ATLETA</t>
  </si>
  <si>
    <t>POS</t>
  </si>
  <si>
    <t>BR 2018</t>
  </si>
  <si>
    <t>BR 2019</t>
  </si>
  <si>
    <t>BR 2022</t>
  </si>
  <si>
    <t>1º</t>
  </si>
  <si>
    <t>RJ</t>
  </si>
  <si>
    <t>ESTADOS</t>
  </si>
  <si>
    <t>SIGLA</t>
  </si>
  <si>
    <t>FEDERAÇÃO</t>
  </si>
  <si>
    <t>ACRE</t>
  </si>
  <si>
    <t>AC</t>
  </si>
  <si>
    <t>ALAGOAS</t>
  </si>
  <si>
    <t>AL</t>
  </si>
  <si>
    <t>FAFM</t>
  </si>
  <si>
    <t>AMAPÁ</t>
  </si>
  <si>
    <t>AP</t>
  </si>
  <si>
    <t>AMAZONAS</t>
  </si>
  <si>
    <t>AM</t>
  </si>
  <si>
    <t>FEFMAM</t>
  </si>
  <si>
    <t>BAHIA</t>
  </si>
  <si>
    <t>BA</t>
  </si>
  <si>
    <t>FBFM</t>
  </si>
  <si>
    <t>CEARÁ</t>
  </si>
  <si>
    <t>CE</t>
  </si>
  <si>
    <t>FUTMECE</t>
  </si>
  <si>
    <t>DISTRITO FEDERAL</t>
  </si>
  <si>
    <t>DF</t>
  </si>
  <si>
    <t>ESPÍRITO SANTOS</t>
  </si>
  <si>
    <t>ES</t>
  </si>
  <si>
    <t>FEFUMES</t>
  </si>
  <si>
    <t>GOIÁS</t>
  </si>
  <si>
    <t>GO</t>
  </si>
  <si>
    <t>FGOFM</t>
  </si>
  <si>
    <t>MARANHÃO</t>
  </si>
  <si>
    <t>MA</t>
  </si>
  <si>
    <t>MATO GROSSO DO SUL</t>
  </si>
  <si>
    <t>MS</t>
  </si>
  <si>
    <t>FEFUMEMS</t>
  </si>
  <si>
    <t>MINAS GERAIS</t>
  </si>
  <si>
    <t>MG</t>
  </si>
  <si>
    <t>FEFUMEMGE</t>
  </si>
  <si>
    <t>PARÁ</t>
  </si>
  <si>
    <t>PA</t>
  </si>
  <si>
    <t>FPAFM</t>
  </si>
  <si>
    <t>PARAÍBA</t>
  </si>
  <si>
    <t>PB</t>
  </si>
  <si>
    <t>FPFM</t>
  </si>
  <si>
    <t>PARANÁ</t>
  </si>
  <si>
    <t>PR</t>
  </si>
  <si>
    <t>FFMP</t>
  </si>
  <si>
    <t>PERNAMBUCO</t>
  </si>
  <si>
    <t>PE</t>
  </si>
  <si>
    <t>FPEFM</t>
  </si>
  <si>
    <t>PIAUÍ</t>
  </si>
  <si>
    <t>PI</t>
  </si>
  <si>
    <t>FPIFM</t>
  </si>
  <si>
    <t>RIO DE JANEIRO</t>
  </si>
  <si>
    <t>FEFUMERJ</t>
  </si>
  <si>
    <t>RIO GRANDE DO NORTE</t>
  </si>
  <si>
    <t>RN</t>
  </si>
  <si>
    <t>FNFM</t>
  </si>
  <si>
    <t>RIO GRANDE DO SUL</t>
  </si>
  <si>
    <t>RS</t>
  </si>
  <si>
    <t>FGFM</t>
  </si>
  <si>
    <t>RONDÔNIA</t>
  </si>
  <si>
    <t>RO</t>
  </si>
  <si>
    <t>FRFM</t>
  </si>
  <si>
    <t>RORAIMA</t>
  </si>
  <si>
    <t>RR</t>
  </si>
  <si>
    <t>SANTA CATARINA</t>
  </si>
  <si>
    <t>SC</t>
  </si>
  <si>
    <t>FCFM</t>
  </si>
  <si>
    <t>SÃO PAULO</t>
  </si>
  <si>
    <t>SP</t>
  </si>
  <si>
    <t>SERGIPE</t>
  </si>
  <si>
    <t>SE</t>
  </si>
  <si>
    <t>FSFM</t>
  </si>
  <si>
    <t>TOCANTINS</t>
  </si>
  <si>
    <t>TO</t>
  </si>
  <si>
    <t>2º</t>
  </si>
  <si>
    <t>3º</t>
  </si>
  <si>
    <t>4º</t>
  </si>
  <si>
    <t>5º</t>
  </si>
  <si>
    <t>6º</t>
  </si>
  <si>
    <t>7º</t>
  </si>
  <si>
    <t>8º</t>
  </si>
  <si>
    <t>TOTAL</t>
  </si>
  <si>
    <t>ARMANDO</t>
  </si>
  <si>
    <t>UF</t>
  </si>
  <si>
    <t>BR 2017</t>
  </si>
  <si>
    <t>TERUEL</t>
  </si>
  <si>
    <t>EDSON SIRIO</t>
  </si>
  <si>
    <t>EDER SERGIO</t>
  </si>
  <si>
    <t>MANOEL MOURA</t>
  </si>
  <si>
    <t>MARCELLUS</t>
  </si>
  <si>
    <t>BAD</t>
  </si>
  <si>
    <t>RODOLFO</t>
  </si>
  <si>
    <t>FLAVIO MORAES</t>
  </si>
  <si>
    <t>LUIZ CARLOS</t>
  </si>
  <si>
    <t>ROBERTO ALVES</t>
  </si>
  <si>
    <t>FERNANDO GRADOWSKI</t>
  </si>
  <si>
    <t>DALLA STELLA</t>
  </si>
  <si>
    <t>ZANELLA</t>
  </si>
  <si>
    <t>MURA</t>
  </si>
  <si>
    <t>OLINO</t>
  </si>
  <si>
    <t>JOAQUIM</t>
  </si>
  <si>
    <t>PAULINHO MEIRA</t>
  </si>
  <si>
    <t>MAICON</t>
  </si>
  <si>
    <t>WALDOMIRO</t>
  </si>
  <si>
    <t>CELSO</t>
  </si>
  <si>
    <t>IVO JR</t>
  </si>
  <si>
    <t>MIGUEL MARIALVA</t>
  </si>
  <si>
    <t>LEANDRIN</t>
  </si>
  <si>
    <t>ERISMAR</t>
  </si>
  <si>
    <t>NALDO CANTUARIA</t>
  </si>
  <si>
    <t>RONY</t>
  </si>
  <si>
    <t>HENRIQUE</t>
  </si>
  <si>
    <t>PAULO SOUZA</t>
  </si>
  <si>
    <t>EDUARDO GARDELIN</t>
  </si>
  <si>
    <t>BASILIO</t>
  </si>
  <si>
    <t>SCHUMACHER</t>
  </si>
  <si>
    <t xml:space="preserve">SCHON </t>
  </si>
  <si>
    <t>ARMANDINHO</t>
  </si>
  <si>
    <t>GILBERTO</t>
  </si>
  <si>
    <t>ROSENILDO</t>
  </si>
  <si>
    <t>KLERTON</t>
  </si>
  <si>
    <t>MARCIO</t>
  </si>
  <si>
    <t>IVAN</t>
  </si>
  <si>
    <t>DIDO</t>
  </si>
  <si>
    <t>TELE</t>
  </si>
  <si>
    <t>RAMOS</t>
  </si>
  <si>
    <t>DULEBA</t>
  </si>
  <si>
    <t>ANOEL</t>
  </si>
  <si>
    <t xml:space="preserve">LAERCIO </t>
  </si>
  <si>
    <t>MARCO PAI</t>
  </si>
  <si>
    <t>WALNIR</t>
  </si>
  <si>
    <t>WINETOU</t>
  </si>
  <si>
    <t>MACIEIRA</t>
  </si>
  <si>
    <t>KLEBER</t>
  </si>
  <si>
    <t>CLAUDIO</t>
  </si>
  <si>
    <t>SAMMARTINO</t>
  </si>
  <si>
    <t>FLOSI</t>
  </si>
  <si>
    <t>SETTON</t>
  </si>
  <si>
    <t>MARCO PESSOA</t>
  </si>
  <si>
    <t>RENATO</t>
  </si>
  <si>
    <t>LUIZ RICARDO</t>
  </si>
  <si>
    <t>MARCELO ARANHA</t>
  </si>
  <si>
    <t>VILLANO</t>
  </si>
  <si>
    <t>MARCO ANTONIO</t>
  </si>
  <si>
    <t>ERNANI</t>
  </si>
  <si>
    <t>MARCELO LEITE</t>
  </si>
  <si>
    <t>RICARDO SIMOES</t>
  </si>
  <si>
    <t>CASTILHO</t>
  </si>
  <si>
    <t>MEDEIROS</t>
  </si>
  <si>
    <t>SERGIO PIVATTO</t>
  </si>
  <si>
    <t>RONALDO</t>
  </si>
  <si>
    <t>DEMA</t>
  </si>
  <si>
    <t>DENIS</t>
  </si>
  <si>
    <t>NICOLAZZI</t>
  </si>
  <si>
    <t>FERNANDO CAMPOS</t>
  </si>
  <si>
    <t>EDUARDO STIVAL</t>
  </si>
  <si>
    <t>WILL</t>
  </si>
  <si>
    <t>PENTINHO</t>
  </si>
  <si>
    <t>FLAVIO AYRES</t>
  </si>
  <si>
    <t>OSWALDOX</t>
  </si>
  <si>
    <t>ADRIANO BRANQUINHO</t>
  </si>
  <si>
    <t>PATERNO</t>
  </si>
  <si>
    <t>MARIO NOVAES</t>
  </si>
  <si>
    <t>CAU MENDES</t>
  </si>
  <si>
    <t>PAULO FONSECA</t>
  </si>
  <si>
    <t>HELENA</t>
  </si>
  <si>
    <t>BITTENCOURT</t>
  </si>
  <si>
    <t>DEMETRIUS</t>
  </si>
  <si>
    <t>RODOLF</t>
  </si>
  <si>
    <t>JOSE CARLOS</t>
  </si>
  <si>
    <t>NANDO</t>
  </si>
  <si>
    <t>TATI</t>
  </si>
  <si>
    <t>ELIAHOU</t>
  </si>
  <si>
    <t>PAULO SCHIMIDT</t>
  </si>
  <si>
    <t>BARBA</t>
  </si>
  <si>
    <t>WILLIAN</t>
  </si>
  <si>
    <t xml:space="preserve">JERSON </t>
  </si>
  <si>
    <t>CORUJEIRA</t>
  </si>
  <si>
    <t>PINNA</t>
  </si>
  <si>
    <t>FERNANDO SCHIMIDT</t>
  </si>
  <si>
    <t>GUSTAO GB</t>
  </si>
  <si>
    <t>HEAVY</t>
  </si>
  <si>
    <t>CASTELLI</t>
  </si>
  <si>
    <t>EVANIR</t>
  </si>
  <si>
    <t>RICARDO CASTRO</t>
  </si>
  <si>
    <t>GERALDO ROUXINOL</t>
  </si>
  <si>
    <t>FERNANDO CASCAVEL</t>
  </si>
  <si>
    <t>MARCELO PAIVA</t>
  </si>
  <si>
    <t>MARCO</t>
  </si>
  <si>
    <t>AILTON</t>
  </si>
  <si>
    <t>ELCIO BURATINI</t>
  </si>
  <si>
    <t>GIOVANNI</t>
  </si>
  <si>
    <t>BABY</t>
  </si>
  <si>
    <t>NARA</t>
  </si>
  <si>
    <t>ZE LUIZ</t>
  </si>
  <si>
    <t>PC</t>
  </si>
  <si>
    <t>SIMPLA</t>
  </si>
  <si>
    <t>PATRICK</t>
  </si>
  <si>
    <t>SERGIO FT</t>
  </si>
  <si>
    <t>JULINHO</t>
  </si>
  <si>
    <t>NANNINI</t>
  </si>
  <si>
    <t>PAULO SCHMIDT</t>
  </si>
  <si>
    <t>MARIO JR</t>
  </si>
  <si>
    <t>RICARDINHO</t>
  </si>
  <si>
    <t>PEPE</t>
  </si>
  <si>
    <t>FRED MARTINS</t>
  </si>
  <si>
    <t>CB</t>
  </si>
  <si>
    <t>WAGNER SCHMIDT</t>
  </si>
  <si>
    <t>BENE</t>
  </si>
  <si>
    <t>BRITAO</t>
  </si>
  <si>
    <t>ANDRE LEAL</t>
  </si>
  <si>
    <t>RUBAO</t>
  </si>
  <si>
    <t>BRYANT</t>
  </si>
  <si>
    <t>HUMBERTO SECURAO</t>
  </si>
  <si>
    <t>GALVAO</t>
  </si>
  <si>
    <t>CESAR VIDAL</t>
  </si>
  <si>
    <t>RAVANELLI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</si>
  <si>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</si>
  <si>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</si>
  <si>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</si>
  <si>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</si>
  <si>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</si>
  <si>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</si>
  <si>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</si>
  <si>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</si>
  <si>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</si>
  <si>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</si>
  <si>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</si>
  <si>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</si>
  <si>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</si>
  <si>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</si>
  <si>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</si>
  <si>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</si>
  <si>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</si>
  <si>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</si>
  <si>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</si>
  <si>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</si>
  <si>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</si>
  <si>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</si>
  <si>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</si>
  <si>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</si>
  <si>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</si>
  <si>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</si>
  <si>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</si>
  <si>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</si>
  <si>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</si>
  <si>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</si>
  <si>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</si>
  <si>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</si>
  <si>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</si>
  <si>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</si>
  <si>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</si>
  <si>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</si>
  <si>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</si>
  <si>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</si>
  <si>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</si>
  <si>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</si>
  <si>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</si>
  <si>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</si>
  <si>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</si>
  <si>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</si>
  <si>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</si>
  <si>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</si>
  <si>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</si>
  <si>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</si>
  <si>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</si>
  <si>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</si>
  <si>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</si>
  <si>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</si>
  <si>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</si>
  <si>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</si>
  <si>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</si>
  <si>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</si>
  <si>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</si>
  <si>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</si>
  <si>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</si>
  <si>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</si>
  <si>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</si>
  <si>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</si>
  <si>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</si>
  <si>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</si>
  <si>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</si>
  <si>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</si>
  <si>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</si>
  <si>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</si>
  <si>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</si>
  <si>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</si>
  <si>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</si>
  <si>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</si>
  <si>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</si>
  <si>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</si>
  <si>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</si>
  <si>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</si>
  <si>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</si>
  <si>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</si>
  <si>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</si>
  <si>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</si>
  <si>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</si>
  <si>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</si>
  <si>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</si>
  <si>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</si>
  <si>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</si>
  <si>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</si>
  <si>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</si>
  <si>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</si>
  <si>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</si>
  <si>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</si>
  <si>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</si>
  <si>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</si>
  <si>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</si>
  <si>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</si>
  <si>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</si>
  <si>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</si>
  <si>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</si>
  <si>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</si>
  <si>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</si>
  <si>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</si>
  <si>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</si>
  <si>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</si>
  <si>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</si>
  <si>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</si>
  <si>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</si>
  <si>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</si>
  <si>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</si>
  <si>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</si>
  <si>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</si>
  <si>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</si>
  <si>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</si>
  <si>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</si>
  <si>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</si>
  <si>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</si>
  <si>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</si>
  <si>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</si>
  <si>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</si>
  <si>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</si>
  <si>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</si>
  <si>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</si>
  <si>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</si>
  <si>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</si>
  <si>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</si>
  <si>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</si>
  <si>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</si>
  <si>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</si>
  <si>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QUINHO</t>
  </si>
  <si>
    <t>JEFFERSON GENTA</t>
  </si>
  <si>
    <t>MARCUS VINICIUS</t>
  </si>
  <si>
    <t>VINICIUS MENDES</t>
  </si>
  <si>
    <t>FRANCA</t>
  </si>
  <si>
    <t>THIAGO PENNA</t>
  </si>
  <si>
    <t>MICHILIN</t>
  </si>
  <si>
    <t>ALEX BAHR</t>
  </si>
  <si>
    <t>MARCELL ROMERO</t>
  </si>
  <si>
    <t>ROBERTINHO</t>
  </si>
  <si>
    <t>CHRISTOFER</t>
  </si>
  <si>
    <t xml:space="preserve">FABIO MAIA </t>
  </si>
  <si>
    <t>RODRIGO RIBEIRO</t>
  </si>
  <si>
    <t>RENATO BORGES</t>
  </si>
  <si>
    <t>FARINHA</t>
  </si>
  <si>
    <t>ESPEL</t>
  </si>
  <si>
    <t>VICTOR HEREMANN</t>
  </si>
  <si>
    <t>BIRA</t>
  </si>
  <si>
    <t>LEO GONÇALVES</t>
  </si>
  <si>
    <t>RHANIERY</t>
  </si>
  <si>
    <t>FACCIO</t>
  </si>
  <si>
    <t>VICTOR VAROLI</t>
  </si>
  <si>
    <t>EDNILSON</t>
  </si>
  <si>
    <t>PABINHO</t>
  </si>
  <si>
    <t>TADEU</t>
  </si>
  <si>
    <t>PEDRO PRANDO</t>
  </si>
  <si>
    <t>BRUNO BLOIS</t>
  </si>
  <si>
    <t>FARO</t>
  </si>
  <si>
    <t>MOACIR HENZE</t>
  </si>
  <si>
    <t>ALBARELLO</t>
  </si>
  <si>
    <t>PICOLINO</t>
  </si>
  <si>
    <t>GONZO</t>
  </si>
  <si>
    <t>MURATORE</t>
  </si>
  <si>
    <t>GALDEANO</t>
  </si>
  <si>
    <t>CASSIO</t>
  </si>
  <si>
    <t>MARCEL MAIA</t>
  </si>
  <si>
    <t>PEDRO GERONASSO</t>
  </si>
  <si>
    <t>ROGER</t>
  </si>
  <si>
    <t>ANDRE LUIZ</t>
  </si>
  <si>
    <t>MANTENA</t>
  </si>
  <si>
    <t>VINICIUS DE SIMONI</t>
  </si>
  <si>
    <t>ANDRE RAFAEL</t>
  </si>
  <si>
    <t>TON</t>
  </si>
  <si>
    <t>CHICO</t>
  </si>
  <si>
    <t>RAFAEL MOREIRA</t>
  </si>
  <si>
    <t>ROGERINHO</t>
  </si>
  <si>
    <t>ULISSES MONTEIRO</t>
  </si>
  <si>
    <t>DINEY</t>
  </si>
  <si>
    <t>LIMAO</t>
  </si>
  <si>
    <t>ALAN</t>
  </si>
  <si>
    <t>WAGNER LUIZ</t>
  </si>
  <si>
    <t>CELINHO</t>
  </si>
  <si>
    <t>FELIPINHO</t>
  </si>
  <si>
    <t>ELDS</t>
  </si>
  <si>
    <t>GUERREIRO</t>
  </si>
  <si>
    <t>LEO IBIS</t>
  </si>
  <si>
    <t>ARTHUZINHO</t>
  </si>
  <si>
    <t>DUDA</t>
  </si>
  <si>
    <t>DIOGO</t>
  </si>
  <si>
    <t>RODRIGO PEDREIRA</t>
  </si>
  <si>
    <t>FERNANDO MAZINI</t>
  </si>
  <si>
    <t>PAPA</t>
  </si>
  <si>
    <t>RAFAEL AQUINO</t>
  </si>
  <si>
    <t>RODRIGO MORO</t>
  </si>
  <si>
    <t>MARLON MAIOR</t>
  </si>
  <si>
    <t>PIETRO VAROLI</t>
  </si>
  <si>
    <t>BELINI-SP</t>
  </si>
  <si>
    <t>LOIACONO</t>
  </si>
  <si>
    <t>EVANDRO</t>
  </si>
  <si>
    <t>LEO OLIVEIRA</t>
  </si>
  <si>
    <t>KEVIN</t>
  </si>
  <si>
    <t>INSETO</t>
  </si>
  <si>
    <t>ALDECOA</t>
  </si>
  <si>
    <t>AMON-RA</t>
  </si>
  <si>
    <t>ADONES</t>
  </si>
  <si>
    <t>MARCANTE</t>
  </si>
  <si>
    <t>IVAN SANTOS</t>
  </si>
  <si>
    <t>EMANUEL</t>
  </si>
  <si>
    <t>RONALDO AQUINO</t>
  </si>
  <si>
    <t xml:space="preserve">BEL </t>
  </si>
  <si>
    <t>HIEGO</t>
  </si>
  <si>
    <t>LUCAS CAVALCANTE</t>
  </si>
  <si>
    <t>LUCAS</t>
  </si>
  <si>
    <t>GOLHV</t>
  </si>
  <si>
    <t>SERGIO NENE</t>
  </si>
  <si>
    <t>LUKAS JAKA</t>
  </si>
  <si>
    <t>HOUSEMAN</t>
  </si>
  <si>
    <t>PEDRO NETO</t>
  </si>
  <si>
    <t>NATHAN FELIPE</t>
  </si>
  <si>
    <t>ALESSANDRO</t>
  </si>
  <si>
    <t>LEO RODRIGUES</t>
  </si>
  <si>
    <t>GARDELIN</t>
  </si>
  <si>
    <t>RICARDO</t>
  </si>
  <si>
    <t>MARQUINHOS</t>
  </si>
  <si>
    <t>ERMESON</t>
  </si>
  <si>
    <t>GUILHERME</t>
  </si>
  <si>
    <t>FAUSTINHO</t>
  </si>
  <si>
    <t>DIEGO</t>
  </si>
  <si>
    <t>RICARDO BONUCCI</t>
  </si>
  <si>
    <t>THIAGO</t>
  </si>
  <si>
    <t>RENAN PIMENTA</t>
  </si>
  <si>
    <t>PAULINHO</t>
  </si>
  <si>
    <t>RAMON ARNONI</t>
  </si>
  <si>
    <t>RENATO SALVADOR</t>
  </si>
  <si>
    <t>TIAGO MACHADO</t>
  </si>
  <si>
    <t>ALEX LUCATELLI</t>
  </si>
  <si>
    <t>DENIS CONSTANTINO</t>
  </si>
  <si>
    <t>LUCAS PRANDO</t>
  </si>
  <si>
    <t>WALLACE MARINHO</t>
  </si>
  <si>
    <t>FLAVINHO</t>
  </si>
  <si>
    <t>ANDRE AMORIM</t>
  </si>
  <si>
    <t>IVAN LEITE</t>
  </si>
  <si>
    <t>SEBA</t>
  </si>
  <si>
    <t>SCHNEIDER</t>
  </si>
  <si>
    <t>EWERTON</t>
  </si>
  <si>
    <t>CAPELA</t>
  </si>
  <si>
    <t>MARCO BUTANTA</t>
  </si>
  <si>
    <t>MANOEL JR</t>
  </si>
  <si>
    <t>MARCELO UCHOA</t>
  </si>
  <si>
    <t>ZERO</t>
  </si>
  <si>
    <t>MATHEUS CARVALHO</t>
  </si>
  <si>
    <t>IGOR OLIVEIRA</t>
  </si>
  <si>
    <t>RINCO</t>
  </si>
  <si>
    <t>DUDU COSTA</t>
  </si>
  <si>
    <t>FERNANDO DEZIO</t>
  </si>
  <si>
    <t>AMADEU</t>
  </si>
  <si>
    <t>BRUNO CID</t>
  </si>
  <si>
    <t>DIEGO FERREIRA</t>
  </si>
  <si>
    <t>PAROSKI</t>
  </si>
  <si>
    <t>DANILO</t>
  </si>
  <si>
    <t>PAULO PINTO</t>
  </si>
  <si>
    <t>REGIS ABBOUD</t>
  </si>
  <si>
    <t>VINI</t>
  </si>
  <si>
    <t>OG GIRAO</t>
  </si>
  <si>
    <t>ICEMAN</t>
  </si>
  <si>
    <t>LEANDRO CAMPOS</t>
  </si>
  <si>
    <t>CINCOTTO</t>
  </si>
  <si>
    <t>ELINTO</t>
  </si>
  <si>
    <t>MACACO</t>
  </si>
  <si>
    <t>VIRGILIO</t>
  </si>
  <si>
    <t>DENIS VILINHA</t>
  </si>
  <si>
    <t>MURILO</t>
  </si>
  <si>
    <t>JHON</t>
  </si>
  <si>
    <t>ALCIDES</t>
  </si>
  <si>
    <t>ANDREI</t>
  </si>
  <si>
    <t>DIOGO FARIAS</t>
  </si>
  <si>
    <t>LUAN</t>
  </si>
  <si>
    <t>DIGO</t>
  </si>
  <si>
    <t>FELIPPE TONNERA</t>
  </si>
  <si>
    <t>JOTA</t>
  </si>
  <si>
    <t>RENATO VARZEA</t>
  </si>
  <si>
    <t>DHOLL</t>
  </si>
  <si>
    <t>EIROFF</t>
  </si>
  <si>
    <t>LEANDRO SCHIMIDT</t>
  </si>
  <si>
    <t>BETO</t>
  </si>
  <si>
    <t>ALFEU</t>
  </si>
  <si>
    <t>MARCOS ALVES</t>
  </si>
  <si>
    <t>BRENO CASTILHO</t>
  </si>
  <si>
    <t>CAETANO</t>
  </si>
  <si>
    <t>CLAUDIANOR</t>
  </si>
  <si>
    <t>DENIS SNICHELOTTO</t>
  </si>
  <si>
    <t>DIGAO</t>
  </si>
  <si>
    <t>DILE</t>
  </si>
  <si>
    <t>FAUSTO LIMA</t>
  </si>
  <si>
    <t>IBSEN</t>
  </si>
  <si>
    <t>LUCAS BOA MORTE</t>
  </si>
  <si>
    <t>MARCO AURELIO</t>
  </si>
  <si>
    <t>NILO</t>
  </si>
  <si>
    <t>RAFAEL SANTOS</t>
  </si>
  <si>
    <t>RODRIGO MARTINS</t>
  </si>
  <si>
    <t>RYCHARDSON</t>
  </si>
  <si>
    <t>SAMIR</t>
  </si>
  <si>
    <t>STEIN</t>
  </si>
  <si>
    <t>VANDER FELIPE</t>
  </si>
  <si>
    <t>WEBER</t>
  </si>
  <si>
    <t>THIAGO LIMA</t>
  </si>
  <si>
    <t>BV</t>
  </si>
  <si>
    <t>PIRICA</t>
  </si>
  <si>
    <t>BARBOSA</t>
  </si>
  <si>
    <t>MATHEUS TINE</t>
  </si>
  <si>
    <t>CLEO</t>
  </si>
  <si>
    <t>IGOR</t>
  </si>
  <si>
    <t>ROGERIO</t>
  </si>
  <si>
    <t>ANDERSON FEST</t>
  </si>
  <si>
    <t>FERNANDO ET</t>
  </si>
  <si>
    <t>CHICO JR</t>
  </si>
  <si>
    <t>ROBERTO KINAL</t>
  </si>
  <si>
    <t>ANDERSON</t>
  </si>
  <si>
    <t>BIRIGUI</t>
  </si>
  <si>
    <t>CHICONES</t>
  </si>
  <si>
    <t>HELVIO</t>
  </si>
  <si>
    <t>THIAGO ASA</t>
  </si>
  <si>
    <t>PONTUAÇÃO</t>
  </si>
  <si>
    <t>POS.</t>
  </si>
  <si>
    <t>CAMPEÃO</t>
  </si>
  <si>
    <t>VICE</t>
  </si>
  <si>
    <t>FMAFM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</si>
</sst>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\º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2"/>
      <color theme="0"/>
      <name val="Segoe UI"/>
      <family val="2"/>
    </font>
    <font>
      <b/>
      <sz val="10"/>
      <color theme="1"/>
      <name val="Segoe UI"/>
      <family val="2"/>
    </font>
    <font>
      <sz val="8"/>
      <name val="Calibri"/>
      <family val="2"/>
      <scheme val="minor"/>
    </font>
    <font>
      <b/>
      <sz val="12"/>
      <color theme="1"/>
      <name val="Segoe UI"/>
      <family val="2"/>
    </font>
    <font>
      <i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3" fontId="7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3" fontId="8" fillId="0" borderId="0" xfId="0" applyNumberFormat="1" applyFont="1" applyAlignment="1" applyProtection="1">
      <alignment horizont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/>
    <xf numFmtId="0" fontId="4" fillId="2" borderId="1" xfId="0" applyFont="1" applyFill="1" applyBorder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/>
      <protection hidden="1"/>
    </xf>
    <xf numFmtId="0" fontId="10" fillId="0" borderId="5" xfId="0" applyFont="1" applyBorder="1" applyAlignment="1" applyProtection="1">
      <alignment horizontal="center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10" fillId="0" borderId="6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5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1" hidden="1"/>
    </dxf>
    <dxf>
      <font>
        <b/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1" hidden="1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4" formatCode="0\º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4" formatCode="0\º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CBFM" defaultPivotStyle="PivotStyleLight16">
    <tableStyle name="CBFM" pivot="0" count="4" xr9:uid="{6B6AF01A-DA14-40FD-B1BC-63EF32B26762}">
      <tableStyleElement type="wholeTable" dxfId="57"/>
      <tableStyleElement type="headerRow" dxfId="56"/>
      <tableStyleElement type="firstRowStripe" dxfId="55"/>
      <tableStyleElement type="secondRowStripe" dxfId="54"/>
    </tableStyle>
  </tableStyles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A013E3-F9FC-4811-B420-A911B3186B69}" name="tabADULTO" displayName="tabADULTO" ref="A1:I203" headerRowDxfId="53" dataDxfId="52" totalsRowDxfId="51">
  <autoFilter ref="A1:I203" xr:uid="{A14CF144-912B-4B8D-B84B-8CDA811DBB00}"/>
  <sortState xmlns:xlrd2="http://schemas.microsoft.com/office/spreadsheetml/2017/richdata2" ref="A2:I203">
    <sortCondition descending="1" ref="I1:I203"/>
  </sortState>
  <tableColumns count="9">
    <tableColumn id="1" xr3:uid="{58022794-35FA-47A5-A7F3-4517EC8F4661}" name="POS" totalsRowLabel="Total" dataDxfId="50" totalsRowDxfId="49"/>
    <tableColumn id="2" xr3:uid="{0CC243E3-EFF0-471C-8E7F-6C9BA11AA278}" name="ATLETA" dataDxfId="48" totalsRowDxfId="47"/>
    <tableColumn id="3" xr3:uid="{C696062C-23BC-42A5-AE6D-56E36D1101A2}" name="UF" dataDxfId="46" totalsRowDxfId="45"/>
    <tableColumn id="4" xr3:uid="{0A662365-6A4E-4B1A-B48C-EBF2798E4CA3}" name="FEDERAÇÃO" dataDxfId="44" totalsRowDxfId="43"/>
    <tableColumn id="9" xr3:uid="{AA845817-34D3-4CD7-8A21-C26CD9E2D96A}" name="BR 2017" dataDxfId="42" totalsRowDxfId="41"/>
    <tableColumn id="5" xr3:uid="{132ECED5-2C75-48CF-BEC8-C6F0F287365D}" name="BR 2018" dataDxfId="40" totalsRowDxfId="39"/>
    <tableColumn id="6" xr3:uid="{993F126D-23CB-49BE-912B-389E655C716C}" name="BR 2019" dataDxfId="38" totalsRowDxfId="37"/>
    <tableColumn id="7" xr3:uid="{D5244B08-8DEC-46A7-9591-F7ADDFAE4566}" name="BR 2022" totalsRowFunction="count" dataDxfId="36" totalsRowDxfId="35"/>
    <tableColumn id="8" xr3:uid="{7BC4B01C-EE6C-4521-A9F3-D0287AF1BCD8}" name="TOTAL" dataDxfId="34" totalsRowDxfId="33">
      <calculatedColumnFormula>IF(tabADULTO[[#This Row],[ATLETA]]="","",SUM(F2:H2))</calculatedColumnFormula>
    </tableColumn>
  </tableColumns>
  <tableStyleInfo name="CBFM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4CF144-912B-4B8D-B84B-8CDA811DBB00}" name="tabMASTER" displayName="tabMASTER" ref="A1:I135" headerRowDxfId="32" dataDxfId="31" totalsRowDxfId="30">
  <autoFilter ref="A1:I135" xr:uid="{A14CF144-912B-4B8D-B84B-8CDA811DBB00}"/>
  <sortState xmlns:xlrd2="http://schemas.microsoft.com/office/spreadsheetml/2017/richdata2" ref="A2:I135">
    <sortCondition descending="1" ref="I1:I135"/>
  </sortState>
  <tableColumns count="9">
    <tableColumn id="1" xr3:uid="{3FCD3433-B7D0-4E52-BE9C-63831BA7475E}" name="POS" totalsRowLabel="Total" dataDxfId="29" totalsRowDxfId="28"/>
    <tableColumn id="2" xr3:uid="{45FAA23A-4288-4AAB-B508-4177BBD972D6}" name="ATLETA" dataDxfId="27" totalsRowDxfId="26"/>
    <tableColumn id="3" xr3:uid="{8301A006-4716-4165-9467-5B06A601725C}" name="UF" dataDxfId="25" totalsRowDxfId="24"/>
    <tableColumn id="4" xr3:uid="{7D2762CE-ED94-46F1-83B2-6310833872CF}" name="FEDERAÇÃO" dataDxfId="23" totalsRowDxfId="22">
      <calculatedColumnFormula array="1">IF($C2="","",_xlfn.XLOOKUP(tabMASTER[[#This Row],[UF]],tabESTADOS[[#All],[SIGLA]],tabESTADOS[[#All],[FEDERAÇÃO]]))</calculatedColumnFormula>
    </tableColumn>
    <tableColumn id="9" xr3:uid="{49CD5086-F858-44CE-BD12-B932F5DD0B3B}" name="BR 2017" dataDxfId="21" totalsRowDxfId="20"/>
    <tableColumn id="5" xr3:uid="{469528DF-4909-464F-8296-BFD794E82208}" name="BR 2018" dataDxfId="19" totalsRowDxfId="18"/>
    <tableColumn id="6" xr3:uid="{634C9F7E-DAA8-4FF9-B7D2-6C7C684F1DBF}" name="BR 2019" dataDxfId="17" totalsRowDxfId="16"/>
    <tableColumn id="7" xr3:uid="{4E0EB97E-B479-47D4-9107-0A7A4652C869}" name="BR 2022" totalsRowFunction="count" dataDxfId="15" totalsRowDxfId="14"/>
    <tableColumn id="8" xr3:uid="{366B1845-7878-4E2E-A244-B87B1F1C567A}" name="TOTAL" dataDxfId="13" totalsRowDxfId="12">
      <calculatedColumnFormula>IF(tabMASTER[[#This Row],[ATLETA]]="","",SUM(F2:H2))</calculatedColumnFormula>
    </tableColumn>
  </tableColumns>
  <tableStyleInfo name="CBFM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84C661-B46D-4184-B418-AC31AF491385}" name="tabPONTUACAO" displayName="tabPONTUACAO" ref="A1:B129" totalsRowShown="0" headerRowDxfId="11" dataDxfId="10">
  <autoFilter ref="A1:B129" xr:uid="{F584C661-B46D-4184-B418-AC31AF491385}">
    <filterColumn colId="0" hiddenButton="1"/>
    <filterColumn colId="1" hiddenButton="1"/>
  </autoFilter>
  <tableColumns count="2">
    <tableColumn id="1" xr3:uid="{84A41761-64B3-49D0-B9D1-B318593B53F9}" name="POS." dataDxfId="9"/>
    <tableColumn id="2" xr3:uid="{687703B1-6E5D-4705-BF5A-01DAE248F603}" name="PONTUAÇÃO" dataDxfId="8"/>
  </tableColumns>
  <tableStyleInfo name="CBFM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6E9B3D-298C-4E83-91B1-DFC99FC6FF39}" name="tabESTADOS" displayName="tabESTADOS" ref="A1:C27" totalsRowShown="0" headerRowDxfId="7" dataDxfId="5" headerRowBorderDxfId="6" tableBorderDxfId="4" totalsRowBorderDxfId="3">
  <autoFilter ref="A1:C27" xr:uid="{A6020C92-BCB3-46A4-9521-3BB32C206478}">
    <filterColumn colId="0" hiddenButton="1"/>
    <filterColumn colId="1" hiddenButton="1"/>
    <filterColumn colId="2" hiddenButton="1"/>
  </autoFilter>
  <tableColumns count="3">
    <tableColumn id="2" xr3:uid="{28915F5D-0804-46AE-A324-9446F3F081F0}" name="SIGLA" dataDxfId="2"/>
    <tableColumn id="1" xr3:uid="{0ABF443D-7A09-4C9C-91A4-D01AF777E89B}" name="ESTADOS" dataDxfId="1"/>
    <tableColumn id="3" xr3:uid="{358402C9-1998-4F75-9FAB-D517C3332231}" name="FEDERAÇÃO" dataDxfId="0"/>
  </tableColumns>
  <tableStyleInfo name="CBFM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7F9C-46CB-4C33-B0A9-DEA4C2EB25B8}">
  <sheetPr>
    <tabColor theme="9" tint="-0.499984740745262"/>
  </sheetPr>
  <dimension ref="A1:J203"/>
  <sheetViews>
    <sheetView showGridLines="0" tabSelected="1" workbookViewId="0">
      <selection activeCell="B1" sqref="B1"/>
    </sheetView>
  </sheetViews>
  <sheetFormatPr defaultColWidth="0" defaultRowHeight="20.100000000000001" customHeight="1" x14ac:dyDescent="0.3"/>
  <cols>
    <col min="1" max="1" width="9.140625" style="2" customWidth="1"/>
    <col min="2" max="2" width="25.7109375" style="2" customWidth="1"/>
    <col min="3" max="3" width="11.42578125" style="2" customWidth="1"/>
    <col min="4" max="4" width="14.85546875" style="2" bestFit="1" customWidth="1"/>
    <col min="5" max="5" width="14.85546875" style="2" hidden="1" customWidth="1"/>
    <col min="6" max="8" width="11.5703125" style="2" customWidth="1"/>
    <col min="9" max="10" width="9.140625" style="2" customWidth="1"/>
    <col min="11" max="16384" width="9.140625" style="2" hidden="1"/>
  </cols>
  <sheetData>
    <row r="1" spans="1:9" s="3" customFormat="1" ht="24" customHeight="1" x14ac:dyDescent="0.25">
      <c r="A1" s="3" t="s">
        <v>1</v>
      </c>
      <c r="B1" s="3" t="s">
        <v>0</v>
      </c>
      <c r="C1" s="3" t="s">
        <v>89</v>
      </c>
      <c r="D1" s="3" t="s">
        <v>9</v>
      </c>
      <c r="E1" s="3" t="s">
        <v>90</v>
      </c>
      <c r="F1" s="4" t="s">
        <v>2</v>
      </c>
      <c r="G1" s="4" t="s">
        <v>3</v>
      </c>
      <c r="H1" s="4" t="s">
        <v>4</v>
      </c>
      <c r="I1" s="4" t="s">
        <v>87</v>
      </c>
    </row>
    <row r="2" spans="1:9" ht="20.100000000000001" customHeight="1" x14ac:dyDescent="0.3">
      <c r="A2" s="8">
        <v>1</v>
      </c>
      <c r="B2" s="10" t="s">
        <v>524</v>
      </c>
      <c r="C2" s="10" t="s">
        <v>74</v>
      </c>
      <c r="D2" s="10" t="str" cm="1">
        <f t="array" ref="D2">IF($C1="","",_xlfn.XLOOKUP(tabADULTO[[#This Row],[UF]],tabESTADOS[[#All],[SIGLA]],tabESTADOS[[#All],[FEDERAÇÃO]]))</f>
        <v>FPFM</v>
      </c>
      <c r="E2" s="10">
        <v>0</v>
      </c>
      <c r="F2" s="9">
        <v>755</v>
      </c>
      <c r="G2" s="9">
        <v>1000</v>
      </c>
      <c r="H2" s="9">
        <v>740</v>
      </c>
      <c r="I2" s="9">
        <f>IF(tabADULTO[[#This Row],[ATLETA]]="","",SUM(F2:H2))</f>
        <v>2495</v>
      </c>
    </row>
    <row r="3" spans="1:9" ht="20.100000000000001" customHeight="1" x14ac:dyDescent="0.3">
      <c r="A3" s="8">
        <v>2</v>
      </c>
      <c r="B3" s="6" t="s">
        <v>350</v>
      </c>
      <c r="C3" s="6" t="s">
        <v>74</v>
      </c>
      <c r="D3" s="6" t="str" cm="1">
        <f t="array" ref="D3">IF($C2="","",_xlfn.XLOOKUP(tabADULTO[[#This Row],[UF]],tabESTADOS[[#All],[SIGLA]],tabESTADOS[[#All],[FEDERAÇÃO]]))</f>
        <v>FPFM</v>
      </c>
      <c r="E3" s="6">
        <v>845</v>
      </c>
      <c r="F3" s="7">
        <v>815</v>
      </c>
      <c r="G3" s="7">
        <v>860</v>
      </c>
      <c r="H3" s="7">
        <v>785</v>
      </c>
      <c r="I3" s="9">
        <f>IF(tabADULTO[[#This Row],[ATLETA]]="","",SUM(F3:H3))</f>
        <v>2460</v>
      </c>
    </row>
    <row r="4" spans="1:9" ht="20.100000000000001" customHeight="1" x14ac:dyDescent="0.3">
      <c r="A4" s="8">
        <v>3</v>
      </c>
      <c r="B4" s="5" t="s">
        <v>349</v>
      </c>
      <c r="C4" s="6" t="s">
        <v>74</v>
      </c>
      <c r="D4" s="6" t="str" cm="1">
        <f t="array" ref="D4">IF($C4="","",_xlfn.XLOOKUP(tabADULTO[[#This Row],[UF]],tabESTADOS[[#All],[SIGLA]],tabESTADOS[[#All],[FEDERAÇÃO]]))</f>
        <v>FPFM</v>
      </c>
      <c r="E4" s="6">
        <v>1000</v>
      </c>
      <c r="F4" s="6">
        <v>880</v>
      </c>
      <c r="G4" s="7">
        <v>435</v>
      </c>
      <c r="H4" s="7">
        <v>1000</v>
      </c>
      <c r="I4" s="9">
        <f>IF(tabADULTO[[#This Row],[ATLETA]]="","",SUM(F4:H4))</f>
        <v>2315</v>
      </c>
    </row>
    <row r="5" spans="1:9" ht="20.100000000000001" customHeight="1" x14ac:dyDescent="0.3">
      <c r="A5" s="8">
        <v>4</v>
      </c>
      <c r="B5" s="6" t="s">
        <v>176</v>
      </c>
      <c r="C5" s="6" t="s">
        <v>6</v>
      </c>
      <c r="D5" s="6" t="str" cm="1">
        <f t="array" ref="D5">IF($C4="","",_xlfn.XLOOKUP(tabADULTO[[#This Row],[UF]],tabESTADOS[[#All],[SIGLA]],tabESTADOS[[#All],[FEDERAÇÃO]]))</f>
        <v>FEFUMERJ</v>
      </c>
      <c r="E5" s="6">
        <v>615</v>
      </c>
      <c r="F5" s="7">
        <v>710</v>
      </c>
      <c r="G5" s="7">
        <v>800</v>
      </c>
      <c r="H5" s="7">
        <v>770</v>
      </c>
      <c r="I5" s="9">
        <f>IF(tabADULTO[[#This Row],[ATLETA]]="","",SUM(F5:H5))</f>
        <v>2280</v>
      </c>
    </row>
    <row r="6" spans="1:9" ht="20.100000000000001" customHeight="1" x14ac:dyDescent="0.3">
      <c r="A6" s="8">
        <v>5</v>
      </c>
      <c r="B6" s="6" t="s">
        <v>352</v>
      </c>
      <c r="C6" s="6" t="s">
        <v>6</v>
      </c>
      <c r="D6" s="6" t="str" cm="1">
        <f t="array" ref="D6">IF($C5="","",_xlfn.XLOOKUP(tabADULTO[[#This Row],[UF]],tabESTADOS[[#All],[SIGLA]],tabESTADOS[[#All],[FEDERAÇÃO]]))</f>
        <v>FEFUMERJ</v>
      </c>
      <c r="E6" s="6">
        <v>625</v>
      </c>
      <c r="F6" s="7">
        <v>495</v>
      </c>
      <c r="G6" s="7">
        <v>785</v>
      </c>
      <c r="H6" s="7">
        <v>725</v>
      </c>
      <c r="I6" s="9">
        <f>IF(tabADULTO[[#This Row],[ATLETA]]="","",SUM(F6:H6))</f>
        <v>2005</v>
      </c>
    </row>
    <row r="7" spans="1:9" ht="20.100000000000001" customHeight="1" x14ac:dyDescent="0.3">
      <c r="A7" s="8">
        <v>6</v>
      </c>
      <c r="B7" s="6" t="s">
        <v>351</v>
      </c>
      <c r="C7" s="6" t="s">
        <v>6</v>
      </c>
      <c r="D7" s="6" t="str" cm="1">
        <f t="array" ref="D7">IF($C6="","",_xlfn.XLOOKUP(tabADULTO[[#This Row],[UF]],tabESTADOS[[#All],[SIGLA]],tabESTADOS[[#All],[FEDERAÇÃO]]))</f>
        <v>FEFUMERJ</v>
      </c>
      <c r="E7" s="6">
        <v>860</v>
      </c>
      <c r="F7" s="7">
        <v>785</v>
      </c>
      <c r="G7" s="7">
        <v>740</v>
      </c>
      <c r="H7" s="7">
        <v>445</v>
      </c>
      <c r="I7" s="9">
        <f>IF(tabADULTO[[#This Row],[ATLETA]]="","",SUM(F7:H7))</f>
        <v>1970</v>
      </c>
    </row>
    <row r="8" spans="1:9" ht="20.100000000000001" customHeight="1" x14ac:dyDescent="0.3">
      <c r="A8" s="8">
        <v>7</v>
      </c>
      <c r="B8" s="6" t="s">
        <v>355</v>
      </c>
      <c r="C8" s="6" t="s">
        <v>74</v>
      </c>
      <c r="D8" s="6" t="str" cm="1">
        <f t="array" ref="D8">IF($C7="","",_xlfn.XLOOKUP(tabADULTO[[#This Row],[UF]],tabESTADOS[[#All],[SIGLA]],tabESTADOS[[#All],[FEDERAÇÃO]]))</f>
        <v>FPFM</v>
      </c>
      <c r="E8" s="6">
        <v>425</v>
      </c>
      <c r="F8" s="7">
        <v>605</v>
      </c>
      <c r="G8" s="7">
        <v>740</v>
      </c>
      <c r="H8" s="7">
        <v>575</v>
      </c>
      <c r="I8" s="9">
        <f>IF(tabADULTO[[#This Row],[ATLETA]]="","",SUM(F8:H8))</f>
        <v>1920</v>
      </c>
    </row>
    <row r="9" spans="1:9" ht="20.100000000000001" customHeight="1" x14ac:dyDescent="0.3">
      <c r="A9" s="8">
        <v>8</v>
      </c>
      <c r="B9" s="6" t="s">
        <v>353</v>
      </c>
      <c r="C9" s="6" t="s">
        <v>74</v>
      </c>
      <c r="D9" s="6" t="str" cm="1">
        <f t="array" ref="D9">IF($C8="","",_xlfn.XLOOKUP(tabADULTO[[#This Row],[UF]],tabESTADOS[[#All],[SIGLA]],tabESTADOS[[#All],[FEDERAÇÃO]]))</f>
        <v>FPFM</v>
      </c>
      <c r="E9" s="6">
        <v>565</v>
      </c>
      <c r="F9" s="7">
        <v>475</v>
      </c>
      <c r="G9" s="7">
        <v>695</v>
      </c>
      <c r="H9" s="7">
        <v>710</v>
      </c>
      <c r="I9" s="9">
        <f>IF(tabADULTO[[#This Row],[ATLETA]]="","",SUM(F9:H9))</f>
        <v>1880</v>
      </c>
    </row>
    <row r="10" spans="1:9" ht="20.100000000000001" customHeight="1" x14ac:dyDescent="0.3">
      <c r="A10" s="8">
        <v>9</v>
      </c>
      <c r="B10" s="6" t="s">
        <v>360</v>
      </c>
      <c r="C10" s="6" t="s">
        <v>49</v>
      </c>
      <c r="D10" s="6" t="str" cm="1">
        <f t="array" ref="D10">IF($C9="","",_xlfn.XLOOKUP(tabADULTO[[#This Row],[UF]],tabESTADOS[[#All],[SIGLA]],tabESTADOS[[#All],[FEDERAÇÃO]]))</f>
        <v>FFMP</v>
      </c>
      <c r="E10" s="6">
        <v>0</v>
      </c>
      <c r="F10" s="7">
        <v>860</v>
      </c>
      <c r="G10" s="7">
        <v>880</v>
      </c>
      <c r="H10" s="7">
        <v>0</v>
      </c>
      <c r="I10" s="9">
        <f>IF(tabADULTO[[#This Row],[ATLETA]]="","",SUM(F10:H10))</f>
        <v>1740</v>
      </c>
    </row>
    <row r="11" spans="1:9" ht="20.100000000000001" customHeight="1" x14ac:dyDescent="0.3">
      <c r="A11" s="8">
        <v>10</v>
      </c>
      <c r="B11" s="6" t="s">
        <v>526</v>
      </c>
      <c r="C11" s="6" t="s">
        <v>6</v>
      </c>
      <c r="D11" s="6" t="str" cm="1">
        <f t="array" ref="D11">IF($C10="","",_xlfn.XLOOKUP(tabADULTO[[#This Row],[UF]],tabESTADOS[[#All],[SIGLA]],tabESTADOS[[#All],[FEDERAÇÃO]]))</f>
        <v>FEFUMERJ</v>
      </c>
      <c r="E11" s="6">
        <v>355</v>
      </c>
      <c r="F11" s="7">
        <v>625</v>
      </c>
      <c r="G11" s="7">
        <v>305</v>
      </c>
      <c r="H11" s="7">
        <v>755</v>
      </c>
      <c r="I11" s="9">
        <f>IF(tabADULTO[[#This Row],[ATLETA]]="","",SUM(F11:H11))</f>
        <v>1685</v>
      </c>
    </row>
    <row r="12" spans="1:9" ht="20.100000000000001" customHeight="1" x14ac:dyDescent="0.3">
      <c r="A12" s="8">
        <v>11</v>
      </c>
      <c r="B12" s="6" t="s">
        <v>365</v>
      </c>
      <c r="C12" s="6" t="s">
        <v>6</v>
      </c>
      <c r="D12" s="6" t="str" cm="1">
        <f t="array" ref="D12">IF($C11="","",_xlfn.XLOOKUP(tabADULTO[[#This Row],[UF]],tabESTADOS[[#All],[SIGLA]],tabESTADOS[[#All],[FEDERAÇÃO]]))</f>
        <v>FEFUMERJ</v>
      </c>
      <c r="E12" s="6">
        <v>0</v>
      </c>
      <c r="F12" s="7">
        <v>1000</v>
      </c>
      <c r="G12" s="7">
        <v>625</v>
      </c>
      <c r="H12" s="7">
        <v>0</v>
      </c>
      <c r="I12" s="9">
        <f>IF(tabADULTO[[#This Row],[ATLETA]]="","",SUM(F12:H12))</f>
        <v>1625</v>
      </c>
    </row>
    <row r="13" spans="1:9" ht="20.100000000000001" customHeight="1" x14ac:dyDescent="0.3">
      <c r="A13" s="8">
        <v>12</v>
      </c>
      <c r="B13" s="6" t="s">
        <v>367</v>
      </c>
      <c r="C13" s="6" t="s">
        <v>49</v>
      </c>
      <c r="D13" s="6" t="str" cm="1">
        <f t="array" ref="D13">IF($C12="","",_xlfn.XLOOKUP(tabADULTO[[#This Row],[UF]],tabESTADOS[[#All],[SIGLA]],tabESTADOS[[#All],[FEDERAÇÃO]]))</f>
        <v>FFMP</v>
      </c>
      <c r="E13" s="6">
        <v>0</v>
      </c>
      <c r="F13" s="7">
        <v>425</v>
      </c>
      <c r="G13" s="7">
        <v>535</v>
      </c>
      <c r="H13" s="7">
        <v>625</v>
      </c>
      <c r="I13" s="9">
        <f>IF(tabADULTO[[#This Row],[ATLETA]]="","",SUM(F13:H13))</f>
        <v>1585</v>
      </c>
    </row>
    <row r="14" spans="1:9" ht="20.100000000000001" customHeight="1" x14ac:dyDescent="0.3">
      <c r="A14" s="8">
        <v>13</v>
      </c>
      <c r="B14" s="6" t="s">
        <v>368</v>
      </c>
      <c r="C14" s="6" t="s">
        <v>74</v>
      </c>
      <c r="D14" s="6" t="str" cm="1">
        <f t="array" ref="D14">IF($C13="","",_xlfn.XLOOKUP(tabADULTO[[#This Row],[UF]],tabESTADOS[[#All],[SIGLA]],tabESTADOS[[#All],[FEDERAÇÃO]]))</f>
        <v>FPFM</v>
      </c>
      <c r="E14" s="6">
        <v>0</v>
      </c>
      <c r="F14" s="7">
        <v>555</v>
      </c>
      <c r="G14" s="7">
        <v>465</v>
      </c>
      <c r="H14" s="7">
        <v>525</v>
      </c>
      <c r="I14" s="9">
        <f>IF(tabADULTO[[#This Row],[ATLETA]]="","",SUM(F14:H14))</f>
        <v>1545</v>
      </c>
    </row>
    <row r="15" spans="1:9" ht="20.100000000000001" customHeight="1" x14ac:dyDescent="0.3">
      <c r="A15" s="8">
        <v>14</v>
      </c>
      <c r="B15" s="6" t="s">
        <v>354</v>
      </c>
      <c r="C15" s="6" t="s">
        <v>6</v>
      </c>
      <c r="D15" s="6" t="str" cm="1">
        <f t="array" ref="D15">IF($C14="","",_xlfn.XLOOKUP(tabADULTO[[#This Row],[UF]],tabESTADOS[[#All],[SIGLA]],tabESTADOS[[#All],[FEDERAÇÃO]]))</f>
        <v>FEFUMERJ</v>
      </c>
      <c r="E15" s="6">
        <v>920</v>
      </c>
      <c r="F15" s="7">
        <v>920</v>
      </c>
      <c r="G15" s="7">
        <v>0</v>
      </c>
      <c r="H15" s="7">
        <v>605</v>
      </c>
      <c r="I15" s="9">
        <f>IF(tabADULTO[[#This Row],[ATLETA]]="","",SUM(F15:H15))</f>
        <v>1525</v>
      </c>
    </row>
    <row r="16" spans="1:9" ht="20.100000000000001" customHeight="1" x14ac:dyDescent="0.3">
      <c r="A16" s="8">
        <v>15</v>
      </c>
      <c r="B16" s="6" t="s">
        <v>370</v>
      </c>
      <c r="C16" s="6" t="s">
        <v>74</v>
      </c>
      <c r="D16" s="6" t="str" cm="1">
        <f t="array" ref="D16">IF($C15="","",_xlfn.XLOOKUP(tabADULTO[[#This Row],[UF]],tabESTADOS[[#All],[SIGLA]],tabESTADOS[[#All],[FEDERAÇÃO]]))</f>
        <v>FPFM</v>
      </c>
      <c r="E16" s="6">
        <v>0</v>
      </c>
      <c r="F16" s="7">
        <v>0</v>
      </c>
      <c r="G16" s="7">
        <v>645</v>
      </c>
      <c r="H16" s="7">
        <v>815</v>
      </c>
      <c r="I16" s="9">
        <f>IF(tabADULTO[[#This Row],[ATLETA]]="","",SUM(F16:H16))</f>
        <v>1460</v>
      </c>
    </row>
    <row r="17" spans="1:9" ht="20.100000000000001" customHeight="1" x14ac:dyDescent="0.3">
      <c r="A17" s="8">
        <v>16</v>
      </c>
      <c r="B17" s="6" t="s">
        <v>371</v>
      </c>
      <c r="C17" s="6" t="s">
        <v>6</v>
      </c>
      <c r="D17" s="6" t="str" cm="1">
        <f t="array" ref="D17">IF($C16="","",_xlfn.XLOOKUP(tabADULTO[[#This Row],[UF]],tabESTADOS[[#All],[SIGLA]],tabESTADOS[[#All],[FEDERAÇÃO]]))</f>
        <v>FEFUMERJ</v>
      </c>
      <c r="E17" s="6">
        <v>0</v>
      </c>
      <c r="F17" s="7">
        <v>845</v>
      </c>
      <c r="G17" s="7">
        <v>605</v>
      </c>
      <c r="H17" s="7">
        <v>0</v>
      </c>
      <c r="I17" s="9">
        <f>IF(tabADULTO[[#This Row],[ATLETA]]="","",SUM(F17:H17))</f>
        <v>1450</v>
      </c>
    </row>
    <row r="18" spans="1:9" ht="20.100000000000001" customHeight="1" x14ac:dyDescent="0.3">
      <c r="A18" s="8">
        <v>17</v>
      </c>
      <c r="B18" s="6" t="s">
        <v>373</v>
      </c>
      <c r="C18" s="6" t="s">
        <v>74</v>
      </c>
      <c r="D18" s="6" t="str" cm="1">
        <f t="array" ref="D18">IF($C17="","",_xlfn.XLOOKUP(tabADULTO[[#This Row],[UF]],tabESTADOS[[#All],[SIGLA]],tabESTADOS[[#All],[FEDERAÇÃO]]))</f>
        <v>FPFM</v>
      </c>
      <c r="E18" s="6">
        <v>0</v>
      </c>
      <c r="F18" s="7">
        <v>595</v>
      </c>
      <c r="G18" s="7">
        <v>385</v>
      </c>
      <c r="H18" s="7">
        <v>455</v>
      </c>
      <c r="I18" s="9">
        <f>IF(tabADULTO[[#This Row],[ATLETA]]="","",SUM(F18:H18))</f>
        <v>1435</v>
      </c>
    </row>
    <row r="19" spans="1:9" ht="20.100000000000001" customHeight="1" x14ac:dyDescent="0.3">
      <c r="A19" s="8">
        <v>18</v>
      </c>
      <c r="B19" s="6" t="s">
        <v>356</v>
      </c>
      <c r="C19" s="6" t="s">
        <v>74</v>
      </c>
      <c r="D19" s="6" t="str" cm="1">
        <f t="array" ref="D19">IF($C18="","",_xlfn.XLOOKUP(tabADULTO[[#This Row],[UF]],tabESTADOS[[#All],[SIGLA]],tabESTADOS[[#All],[FEDERAÇÃO]]))</f>
        <v>FPFM</v>
      </c>
      <c r="E19" s="6">
        <v>785</v>
      </c>
      <c r="F19" s="7">
        <v>740</v>
      </c>
      <c r="G19" s="7">
        <v>565</v>
      </c>
      <c r="H19" s="7">
        <v>125</v>
      </c>
      <c r="I19" s="9">
        <f>IF(tabADULTO[[#This Row],[ATLETA]]="","",SUM(F19:H19))</f>
        <v>1430</v>
      </c>
    </row>
    <row r="20" spans="1:9" ht="20.100000000000001" customHeight="1" x14ac:dyDescent="0.3">
      <c r="A20" s="8">
        <v>19</v>
      </c>
      <c r="B20" s="6" t="s">
        <v>362</v>
      </c>
      <c r="C20" s="6" t="s">
        <v>32</v>
      </c>
      <c r="D20" s="6" t="str" cm="1">
        <f t="array" ref="D20">IF($C19="","",_xlfn.XLOOKUP(tabADULTO[[#This Row],[UF]],tabESTADOS[[#All],[SIGLA]],tabESTADOS[[#All],[FEDERAÇÃO]]))</f>
        <v>FGOFM</v>
      </c>
      <c r="E20" s="6">
        <v>315</v>
      </c>
      <c r="F20" s="7">
        <v>725</v>
      </c>
      <c r="G20" s="7">
        <v>555</v>
      </c>
      <c r="H20" s="7">
        <v>140</v>
      </c>
      <c r="I20" s="9">
        <f>IF(tabADULTO[[#This Row],[ATLETA]]="","",SUM(F20:H20))</f>
        <v>1420</v>
      </c>
    </row>
    <row r="21" spans="1:9" ht="20.100000000000001" customHeight="1" x14ac:dyDescent="0.3">
      <c r="A21" s="8">
        <v>20</v>
      </c>
      <c r="B21" s="6" t="s">
        <v>374</v>
      </c>
      <c r="C21" s="6" t="s">
        <v>49</v>
      </c>
      <c r="D21" s="6" t="str" cm="1">
        <f t="array" ref="D21">IF($C20="","",_xlfn.XLOOKUP(tabADULTO[[#This Row],[UF]],tabESTADOS[[#All],[SIGLA]],tabESTADOS[[#All],[FEDERAÇÃO]]))</f>
        <v>FFMP</v>
      </c>
      <c r="E21" s="6">
        <v>0</v>
      </c>
      <c r="F21" s="7">
        <v>615</v>
      </c>
      <c r="G21" s="7">
        <v>365</v>
      </c>
      <c r="H21" s="7">
        <v>435</v>
      </c>
      <c r="I21" s="9">
        <f>IF(tabADULTO[[#This Row],[ATLETA]]="","",SUM(F21:H21))</f>
        <v>1415</v>
      </c>
    </row>
    <row r="22" spans="1:9" ht="20.100000000000001" customHeight="1" x14ac:dyDescent="0.3">
      <c r="A22" s="8">
        <v>21</v>
      </c>
      <c r="B22" s="6" t="s">
        <v>376</v>
      </c>
      <c r="C22" s="6" t="s">
        <v>49</v>
      </c>
      <c r="D22" s="6" t="str" cm="1">
        <f t="array" ref="D22">IF($C21="","",_xlfn.XLOOKUP(tabADULTO[[#This Row],[UF]],tabESTADOS[[#All],[SIGLA]],tabESTADOS[[#All],[FEDERAÇÃO]]))</f>
        <v>FFMP</v>
      </c>
      <c r="E22" s="6">
        <v>0</v>
      </c>
      <c r="F22" s="7">
        <v>415</v>
      </c>
      <c r="G22" s="7">
        <v>845</v>
      </c>
      <c r="H22" s="7">
        <v>90</v>
      </c>
      <c r="I22" s="9">
        <f>IF(tabADULTO[[#This Row],[ATLETA]]="","",SUM(F22:H22))</f>
        <v>1350</v>
      </c>
    </row>
    <row r="23" spans="1:9" ht="20.100000000000001" customHeight="1" x14ac:dyDescent="0.3">
      <c r="A23" s="8">
        <v>22</v>
      </c>
      <c r="B23" s="6" t="s">
        <v>357</v>
      </c>
      <c r="C23" s="6" t="s">
        <v>74</v>
      </c>
      <c r="D23" s="6" t="str" cm="1">
        <f t="array" ref="D23">IF($C22="","",_xlfn.XLOOKUP(tabADULTO[[#This Row],[UF]],tabESTADOS[[#All],[SIGLA]],tabESTADOS[[#All],[FEDERAÇÃO]]))</f>
        <v>FPFM</v>
      </c>
      <c r="E23" s="6">
        <v>710</v>
      </c>
      <c r="F23" s="7">
        <v>565</v>
      </c>
      <c r="G23" s="7">
        <v>770</v>
      </c>
      <c r="H23" s="7">
        <v>0</v>
      </c>
      <c r="I23" s="9">
        <f>IF(tabADULTO[[#This Row],[ATLETA]]="","",SUM(F23:H23))</f>
        <v>1335</v>
      </c>
    </row>
    <row r="24" spans="1:9" ht="20.100000000000001" customHeight="1" x14ac:dyDescent="0.3">
      <c r="A24" s="8">
        <v>23</v>
      </c>
      <c r="B24" s="6" t="s">
        <v>361</v>
      </c>
      <c r="C24" s="6" t="s">
        <v>74</v>
      </c>
      <c r="D24" s="6" t="str" cm="1">
        <f t="array" ref="D24">IF($C23="","",_xlfn.XLOOKUP(tabADULTO[[#This Row],[UF]],tabESTADOS[[#All],[SIGLA]],tabESTADOS[[#All],[FEDERAÇÃO]]))</f>
        <v>FPFM</v>
      </c>
      <c r="E24" s="6">
        <v>435</v>
      </c>
      <c r="F24" s="7">
        <v>545</v>
      </c>
      <c r="G24" s="7">
        <v>125</v>
      </c>
      <c r="H24" s="7">
        <v>635</v>
      </c>
      <c r="I24" s="9">
        <f>IF(tabADULTO[[#This Row],[ATLETA]]="","",SUM(F24:H24))</f>
        <v>1305</v>
      </c>
    </row>
    <row r="25" spans="1:9" ht="20.100000000000001" customHeight="1" x14ac:dyDescent="0.3">
      <c r="A25" s="8">
        <v>24</v>
      </c>
      <c r="B25" s="6" t="s">
        <v>378</v>
      </c>
      <c r="C25" s="6" t="s">
        <v>74</v>
      </c>
      <c r="D25" s="6" t="str" cm="1">
        <f t="array" ref="D25">IF($C24="","",_xlfn.XLOOKUP(tabADULTO[[#This Row],[UF]],tabESTADOS[[#All],[SIGLA]],tabESTADOS[[#All],[FEDERAÇÃO]]))</f>
        <v>FPFM</v>
      </c>
      <c r="E25" s="6">
        <v>0</v>
      </c>
      <c r="F25" s="7">
        <v>435</v>
      </c>
      <c r="G25" s="7">
        <v>0</v>
      </c>
      <c r="H25" s="7">
        <v>860</v>
      </c>
      <c r="I25" s="9">
        <f>IF(tabADULTO[[#This Row],[ATLETA]]="","",SUM(F25:H25))</f>
        <v>1295</v>
      </c>
    </row>
    <row r="26" spans="1:9" ht="20.100000000000001" customHeight="1" x14ac:dyDescent="0.3">
      <c r="A26" s="8">
        <v>25</v>
      </c>
      <c r="B26" s="6" t="s">
        <v>379</v>
      </c>
      <c r="C26" s="6" t="s">
        <v>74</v>
      </c>
      <c r="D26" s="6" t="str" cm="1">
        <f t="array" ref="D26">IF($C25="","",_xlfn.XLOOKUP(tabADULTO[[#This Row],[UF]],tabESTADOS[[#All],[SIGLA]],tabESTADOS[[#All],[FEDERAÇÃO]]))</f>
        <v>FPFM</v>
      </c>
      <c r="E26" s="6">
        <v>0</v>
      </c>
      <c r="F26" s="7">
        <v>285</v>
      </c>
      <c r="G26" s="7">
        <v>515</v>
      </c>
      <c r="H26" s="7">
        <v>495</v>
      </c>
      <c r="I26" s="9">
        <f>IF(tabADULTO[[#This Row],[ATLETA]]="","",SUM(F26:H26))</f>
        <v>1295</v>
      </c>
    </row>
    <row r="27" spans="1:9" ht="20.100000000000001" customHeight="1" x14ac:dyDescent="0.3">
      <c r="A27" s="8">
        <v>26</v>
      </c>
      <c r="B27" s="6" t="s">
        <v>380</v>
      </c>
      <c r="C27" s="6" t="s">
        <v>49</v>
      </c>
      <c r="D27" s="6" t="str" cm="1">
        <f t="array" ref="D27">IF($C26="","",_xlfn.XLOOKUP(tabADULTO[[#This Row],[UF]],tabESTADOS[[#All],[SIGLA]],tabESTADOS[[#All],[FEDERAÇÃO]]))</f>
        <v>FFMP</v>
      </c>
      <c r="E27" s="6">
        <v>0</v>
      </c>
      <c r="F27" s="7">
        <v>375</v>
      </c>
      <c r="G27" s="7">
        <v>725</v>
      </c>
      <c r="H27" s="7">
        <v>175</v>
      </c>
      <c r="I27" s="9">
        <f>IF(tabADULTO[[#This Row],[ATLETA]]="","",SUM(F27:H27))</f>
        <v>1275</v>
      </c>
    </row>
    <row r="28" spans="1:9" ht="20.100000000000001" customHeight="1" x14ac:dyDescent="0.3">
      <c r="A28" s="8">
        <v>27</v>
      </c>
      <c r="B28" s="6" t="s">
        <v>364</v>
      </c>
      <c r="C28" s="6" t="s">
        <v>74</v>
      </c>
      <c r="D28" s="6" t="str" cm="1">
        <f t="array" ref="D28">IF($C27="","",_xlfn.XLOOKUP(tabADULTO[[#This Row],[UF]],tabESTADOS[[#All],[SIGLA]],tabESTADOS[[#All],[FEDERAÇÃO]]))</f>
        <v>FPFM</v>
      </c>
      <c r="E28" s="6">
        <v>405</v>
      </c>
      <c r="F28" s="7">
        <v>800</v>
      </c>
      <c r="G28" s="7">
        <v>395</v>
      </c>
      <c r="H28" s="7">
        <v>65</v>
      </c>
      <c r="I28" s="9">
        <f>IF(tabADULTO[[#This Row],[ATLETA]]="","",SUM(F28:H28))</f>
        <v>1260</v>
      </c>
    </row>
    <row r="29" spans="1:9" ht="20.100000000000001" customHeight="1" x14ac:dyDescent="0.3">
      <c r="A29" s="8">
        <v>28</v>
      </c>
      <c r="B29" s="6" t="s">
        <v>359</v>
      </c>
      <c r="C29" s="6" t="s">
        <v>6</v>
      </c>
      <c r="D29" s="6" t="str" cm="1">
        <f t="array" ref="D29">IF($C28="","",_xlfn.XLOOKUP(tabADULTO[[#This Row],[UF]],tabESTADOS[[#All],[SIGLA]],tabESTADOS[[#All],[FEDERAÇÃO]]))</f>
        <v>FEFUMERJ</v>
      </c>
      <c r="E29" s="6">
        <v>740</v>
      </c>
      <c r="F29" s="7">
        <v>465</v>
      </c>
      <c r="G29" s="7">
        <v>415</v>
      </c>
      <c r="H29" s="7">
        <v>345</v>
      </c>
      <c r="I29" s="9">
        <f>IF(tabADULTO[[#This Row],[ATLETA]]="","",SUM(F29:H29))</f>
        <v>1225</v>
      </c>
    </row>
    <row r="30" spans="1:9" ht="20.100000000000001" customHeight="1" x14ac:dyDescent="0.3">
      <c r="A30" s="8">
        <v>29</v>
      </c>
      <c r="B30" s="6" t="s">
        <v>525</v>
      </c>
      <c r="C30" s="6" t="s">
        <v>74</v>
      </c>
      <c r="D30" s="6" t="str" cm="1">
        <f t="array" ref="D30">IF($C29="","",_xlfn.XLOOKUP(tabADULTO[[#This Row],[UF]],tabESTADOS[[#All],[SIGLA]],tabESTADOS[[#All],[FEDERAÇÃO]]))</f>
        <v>FPFM</v>
      </c>
      <c r="E30" s="6">
        <v>830</v>
      </c>
      <c r="F30" s="7">
        <v>295</v>
      </c>
      <c r="G30" s="7">
        <v>615</v>
      </c>
      <c r="H30" s="7">
        <v>305</v>
      </c>
      <c r="I30" s="9">
        <f>IF(tabADULTO[[#This Row],[ATLETA]]="","",SUM(F30:H30))</f>
        <v>1215</v>
      </c>
    </row>
    <row r="31" spans="1:9" ht="20.100000000000001" customHeight="1" x14ac:dyDescent="0.3">
      <c r="A31" s="8">
        <v>30</v>
      </c>
      <c r="B31" s="6" t="s">
        <v>358</v>
      </c>
      <c r="C31" s="6" t="s">
        <v>49</v>
      </c>
      <c r="D31" s="6" t="str" cm="1">
        <f t="array" ref="D31">IF($C30="","",_xlfn.XLOOKUP(tabADULTO[[#This Row],[UF]],tabESTADOS[[#All],[SIGLA]],tabESTADOS[[#All],[FEDERAÇÃO]]))</f>
        <v>FFMP</v>
      </c>
      <c r="E31" s="6">
        <v>770</v>
      </c>
      <c r="F31" s="7">
        <v>0</v>
      </c>
      <c r="G31" s="7">
        <v>920</v>
      </c>
      <c r="H31" s="7">
        <v>285</v>
      </c>
      <c r="I31" s="9">
        <f>IF(tabADULTO[[#This Row],[ATLETA]]="","",SUM(F31:H31))</f>
        <v>1205</v>
      </c>
    </row>
    <row r="32" spans="1:9" ht="20.100000000000001" customHeight="1" x14ac:dyDescent="0.3">
      <c r="A32" s="8">
        <v>31</v>
      </c>
      <c r="B32" s="6" t="s">
        <v>383</v>
      </c>
      <c r="C32" s="6" t="s">
        <v>74</v>
      </c>
      <c r="D32" s="6" t="str" cm="1">
        <f t="array" ref="D32">IF($C31="","",_xlfn.XLOOKUP(tabADULTO[[#This Row],[UF]],tabESTADOS[[#All],[SIGLA]],tabESTADOS[[#All],[FEDERAÇÃO]]))</f>
        <v>FPFM</v>
      </c>
      <c r="E32" s="6">
        <v>0</v>
      </c>
      <c r="F32" s="7">
        <v>315</v>
      </c>
      <c r="G32" s="7">
        <v>830</v>
      </c>
      <c r="H32" s="7">
        <v>0</v>
      </c>
      <c r="I32" s="9">
        <f>IF(tabADULTO[[#This Row],[ATLETA]]="","",SUM(F32:H32))</f>
        <v>1145</v>
      </c>
    </row>
    <row r="33" spans="1:9" ht="20.100000000000001" customHeight="1" x14ac:dyDescent="0.3">
      <c r="A33" s="8">
        <v>32</v>
      </c>
      <c r="B33" s="6" t="s">
        <v>385</v>
      </c>
      <c r="C33" s="6" t="s">
        <v>49</v>
      </c>
      <c r="D33" s="6" t="str" cm="1">
        <f t="array" ref="D33">IF($C32="","",_xlfn.XLOOKUP(tabADULTO[[#This Row],[UF]],tabESTADOS[[#All],[SIGLA]],tabESTADOS[[#All],[FEDERAÇÃO]]))</f>
        <v>FFMP</v>
      </c>
      <c r="E33" s="6">
        <v>0</v>
      </c>
      <c r="F33" s="7">
        <v>455</v>
      </c>
      <c r="G33" s="7">
        <v>585</v>
      </c>
      <c r="H33" s="7">
        <v>85</v>
      </c>
      <c r="I33" s="9">
        <f>IF(tabADULTO[[#This Row],[ATLETA]]="","",SUM(F33:H33))</f>
        <v>1125</v>
      </c>
    </row>
    <row r="34" spans="1:9" ht="20.100000000000001" customHeight="1" x14ac:dyDescent="0.3">
      <c r="A34" s="8">
        <v>33</v>
      </c>
      <c r="B34" s="6" t="s">
        <v>386</v>
      </c>
      <c r="C34" s="6" t="s">
        <v>49</v>
      </c>
      <c r="D34" s="6" t="str" cm="1">
        <f t="array" ref="D34">IF($C33="","",_xlfn.XLOOKUP(tabADULTO[[#This Row],[UF]],tabESTADOS[[#All],[SIGLA]],tabESTADOS[[#All],[FEDERAÇÃO]]))</f>
        <v>FFMP</v>
      </c>
      <c r="E34" s="6">
        <v>0</v>
      </c>
      <c r="F34" s="7">
        <v>405</v>
      </c>
      <c r="G34" s="7">
        <v>335</v>
      </c>
      <c r="H34" s="7">
        <v>375</v>
      </c>
      <c r="I34" s="9">
        <f>IF(tabADULTO[[#This Row],[ATLETA]]="","",SUM(F34:H34))</f>
        <v>1115</v>
      </c>
    </row>
    <row r="35" spans="1:9" ht="20.100000000000001" customHeight="1" x14ac:dyDescent="0.3">
      <c r="A35" s="8">
        <v>34</v>
      </c>
      <c r="B35" s="6" t="s">
        <v>375</v>
      </c>
      <c r="C35" s="6" t="s">
        <v>74</v>
      </c>
      <c r="D35" s="6" t="str" cm="1">
        <f t="array" ref="D35">IF($C34="","",_xlfn.XLOOKUP(tabADULTO[[#This Row],[UF]],tabESTADOS[[#All],[SIGLA]],tabESTADOS[[#All],[FEDERAÇÃO]]))</f>
        <v>FPFM</v>
      </c>
      <c r="E35" s="6">
        <v>385</v>
      </c>
      <c r="F35" s="7">
        <v>0</v>
      </c>
      <c r="G35" s="7">
        <v>635</v>
      </c>
      <c r="H35" s="7">
        <v>385</v>
      </c>
      <c r="I35" s="9">
        <f>IF(tabADULTO[[#This Row],[ATLETA]]="","",SUM(F35:H35))</f>
        <v>1020</v>
      </c>
    </row>
    <row r="36" spans="1:9" ht="20.100000000000001" customHeight="1" x14ac:dyDescent="0.3">
      <c r="A36" s="8">
        <v>35</v>
      </c>
      <c r="B36" s="6" t="s">
        <v>390</v>
      </c>
      <c r="C36" s="6" t="s">
        <v>74</v>
      </c>
      <c r="D36" s="6" t="str" cm="1">
        <f t="array" ref="D36">IF($C35="","",_xlfn.XLOOKUP(tabADULTO[[#This Row],[UF]],tabESTADOS[[#All],[SIGLA]],tabESTADOS[[#All],[FEDERAÇÃO]]))</f>
        <v>FPFM</v>
      </c>
      <c r="E36" s="6">
        <v>0</v>
      </c>
      <c r="F36" s="7">
        <v>445</v>
      </c>
      <c r="G36" s="7">
        <v>0</v>
      </c>
      <c r="H36" s="7">
        <v>565</v>
      </c>
      <c r="I36" s="9">
        <f>IF(tabADULTO[[#This Row],[ATLETA]]="","",SUM(F36:H36))</f>
        <v>1010</v>
      </c>
    </row>
    <row r="37" spans="1:9" ht="20.100000000000001" customHeight="1" x14ac:dyDescent="0.3">
      <c r="A37" s="8">
        <v>36</v>
      </c>
      <c r="B37" s="6" t="s">
        <v>363</v>
      </c>
      <c r="C37" s="6" t="s">
        <v>74</v>
      </c>
      <c r="D37" s="6" t="str" cm="1">
        <f t="array" ref="D37">IF($C36="","",_xlfn.XLOOKUP(tabADULTO[[#This Row],[UF]],tabESTADOS[[#All],[SIGLA]],tabESTADOS[[#All],[FEDERAÇÃO]]))</f>
        <v>FPFM</v>
      </c>
      <c r="E37" s="6">
        <v>695</v>
      </c>
      <c r="F37" s="7">
        <v>385</v>
      </c>
      <c r="G37" s="7">
        <v>545</v>
      </c>
      <c r="H37" s="7">
        <v>75</v>
      </c>
      <c r="I37" s="9">
        <f>IF(tabADULTO[[#This Row],[ATLETA]]="","",SUM(F37:H37))</f>
        <v>1005</v>
      </c>
    </row>
    <row r="38" spans="1:9" ht="20.100000000000001" customHeight="1" x14ac:dyDescent="0.3">
      <c r="A38" s="8">
        <v>37</v>
      </c>
      <c r="B38" s="6" t="s">
        <v>392</v>
      </c>
      <c r="C38" s="6" t="s">
        <v>49</v>
      </c>
      <c r="D38" s="6" t="str" cm="1">
        <f t="array" ref="D38">IF($C37="","",_xlfn.XLOOKUP(tabADULTO[[#This Row],[UF]],tabESTADOS[[#All],[SIGLA]],tabESTADOS[[#All],[FEDERAÇÃO]]))</f>
        <v>FFMP</v>
      </c>
      <c r="E38" s="6">
        <v>0</v>
      </c>
      <c r="F38" s="7">
        <v>535</v>
      </c>
      <c r="G38" s="7">
        <v>425</v>
      </c>
      <c r="H38" s="7">
        <v>0</v>
      </c>
      <c r="I38" s="9">
        <f>IF(tabADULTO[[#This Row],[ATLETA]]="","",SUM(F38:H38))</f>
        <v>960</v>
      </c>
    </row>
    <row r="39" spans="1:9" ht="20.100000000000001" customHeight="1" x14ac:dyDescent="0.3">
      <c r="A39" s="8">
        <v>38</v>
      </c>
      <c r="B39" s="6" t="s">
        <v>394</v>
      </c>
      <c r="C39" s="6" t="s">
        <v>6</v>
      </c>
      <c r="D39" s="6" t="str" cm="1">
        <f t="array" ref="D39">IF($C38="","",_xlfn.XLOOKUP(tabADULTO[[#This Row],[UF]],tabESTADOS[[#All],[SIGLA]],tabESTADOS[[#All],[FEDERAÇÃO]]))</f>
        <v>FEFUMERJ</v>
      </c>
      <c r="E39" s="6">
        <v>0</v>
      </c>
      <c r="F39" s="7">
        <v>0</v>
      </c>
      <c r="G39" s="7">
        <v>0</v>
      </c>
      <c r="H39" s="7">
        <v>920</v>
      </c>
      <c r="I39" s="9">
        <f>IF(tabADULTO[[#This Row],[ATLETA]]="","",SUM(F39:H39))</f>
        <v>920</v>
      </c>
    </row>
    <row r="40" spans="1:9" ht="20.100000000000001" customHeight="1" x14ac:dyDescent="0.3">
      <c r="A40" s="8">
        <v>39</v>
      </c>
      <c r="B40" s="6" t="s">
        <v>372</v>
      </c>
      <c r="C40" s="6" t="s">
        <v>6</v>
      </c>
      <c r="D40" s="6" t="str" cm="1">
        <f t="array" ref="D40">IF($C39="","",_xlfn.XLOOKUP(tabADULTO[[#This Row],[UF]],tabESTADOS[[#All],[SIGLA]],tabESTADOS[[#All],[FEDERAÇÃO]]))</f>
        <v>FEFUMERJ</v>
      </c>
      <c r="E40" s="6">
        <v>545</v>
      </c>
      <c r="F40" s="7">
        <v>655</v>
      </c>
      <c r="G40" s="7">
        <v>245</v>
      </c>
      <c r="H40" s="7">
        <v>2</v>
      </c>
      <c r="I40" s="9">
        <f>IF(tabADULTO[[#This Row],[ATLETA]]="","",SUM(F40:H40))</f>
        <v>902</v>
      </c>
    </row>
    <row r="41" spans="1:9" ht="20.100000000000001" customHeight="1" x14ac:dyDescent="0.3">
      <c r="A41" s="8">
        <v>40</v>
      </c>
      <c r="B41" s="6" t="s">
        <v>377</v>
      </c>
      <c r="C41" s="6" t="s">
        <v>6</v>
      </c>
      <c r="D41" s="6" t="str" cm="1">
        <f t="array" ref="D41">IF($C40="","",_xlfn.XLOOKUP(tabADULTO[[#This Row],[UF]],tabESTADOS[[#All],[SIGLA]],tabESTADOS[[#All],[FEDERAÇÃO]]))</f>
        <v>FEFUMERJ</v>
      </c>
      <c r="E41" s="6">
        <v>415</v>
      </c>
      <c r="F41" s="7">
        <v>585</v>
      </c>
      <c r="G41" s="7">
        <v>235</v>
      </c>
      <c r="H41" s="7">
        <v>70</v>
      </c>
      <c r="I41" s="9">
        <f>IF(tabADULTO[[#This Row],[ATLETA]]="","",SUM(F41:H41))</f>
        <v>890</v>
      </c>
    </row>
    <row r="42" spans="1:9" ht="20.100000000000001" customHeight="1" x14ac:dyDescent="0.3">
      <c r="A42" s="8">
        <v>41</v>
      </c>
      <c r="B42" s="6" t="s">
        <v>158</v>
      </c>
      <c r="C42" s="6" t="s">
        <v>49</v>
      </c>
      <c r="D42" s="6" t="str" cm="1">
        <f t="array" ref="D42">IF($C41="","",_xlfn.XLOOKUP(tabADULTO[[#This Row],[UF]],tabESTADOS[[#All],[SIGLA]],tabESTADOS[[#All],[FEDERAÇÃO]]))</f>
        <v>FFMP</v>
      </c>
      <c r="E42" s="6">
        <v>680</v>
      </c>
      <c r="F42" s="7">
        <v>125</v>
      </c>
      <c r="G42" s="7">
        <v>755</v>
      </c>
      <c r="H42" s="7">
        <v>0</v>
      </c>
      <c r="I42" s="9">
        <f>IF(tabADULTO[[#This Row],[ATLETA]]="","",SUM(F42:H42))</f>
        <v>880</v>
      </c>
    </row>
    <row r="43" spans="1:9" ht="20.100000000000001" customHeight="1" x14ac:dyDescent="0.3">
      <c r="A43" s="8">
        <v>42</v>
      </c>
      <c r="B43" s="6" t="s">
        <v>396</v>
      </c>
      <c r="C43" s="6" t="s">
        <v>74</v>
      </c>
      <c r="D43" s="6" t="str" cm="1">
        <f t="array" ref="D43">IF($C42="","",_xlfn.XLOOKUP(tabADULTO[[#This Row],[UF]],tabESTADOS[[#All],[SIGLA]],tabESTADOS[[#All],[FEDERAÇÃO]]))</f>
        <v>FPFM</v>
      </c>
      <c r="E43" s="6">
        <v>0</v>
      </c>
      <c r="F43" s="7">
        <v>0</v>
      </c>
      <c r="G43" s="7">
        <v>0</v>
      </c>
      <c r="H43" s="7">
        <v>880</v>
      </c>
      <c r="I43" s="9">
        <f>IF(tabADULTO[[#This Row],[ATLETA]]="","",SUM(F43:H43))</f>
        <v>880</v>
      </c>
    </row>
    <row r="44" spans="1:9" ht="20.100000000000001" customHeight="1" x14ac:dyDescent="0.3">
      <c r="A44" s="8">
        <v>43</v>
      </c>
      <c r="B44" s="6" t="s">
        <v>397</v>
      </c>
      <c r="C44" s="6" t="s">
        <v>74</v>
      </c>
      <c r="D44" s="6" t="str" cm="1">
        <f t="array" ref="D44">IF($C43="","",_xlfn.XLOOKUP(tabADULTO[[#This Row],[UF]],tabESTADOS[[#All],[SIGLA]],tabESTADOS[[#All],[FEDERAÇÃO]]))</f>
        <v>FPFM</v>
      </c>
      <c r="E44" s="6">
        <v>0</v>
      </c>
      <c r="F44" s="7">
        <v>770</v>
      </c>
      <c r="G44" s="7">
        <v>0</v>
      </c>
      <c r="H44" s="7">
        <v>110</v>
      </c>
      <c r="I44" s="9">
        <f>IF(tabADULTO[[#This Row],[ATLETA]]="","",SUM(F44:H44))</f>
        <v>880</v>
      </c>
    </row>
    <row r="45" spans="1:9" ht="20.100000000000001" customHeight="1" x14ac:dyDescent="0.3">
      <c r="A45" s="8">
        <v>44</v>
      </c>
      <c r="B45" s="6" t="s">
        <v>398</v>
      </c>
      <c r="C45" s="6" t="s">
        <v>32</v>
      </c>
      <c r="D45" s="6" t="str" cm="1">
        <f t="array" ref="D45">IF($C44="","",_xlfn.XLOOKUP(tabADULTO[[#This Row],[UF]],tabESTADOS[[#All],[SIGLA]],tabESTADOS[[#All],[FEDERAÇÃO]]))</f>
        <v>FGOFM</v>
      </c>
      <c r="E45" s="6">
        <v>0</v>
      </c>
      <c r="F45" s="7">
        <v>45</v>
      </c>
      <c r="G45" s="7">
        <v>0</v>
      </c>
      <c r="H45" s="7">
        <v>830</v>
      </c>
      <c r="I45" s="9">
        <f>IF(tabADULTO[[#This Row],[ATLETA]]="","",SUM(F45:H45))</f>
        <v>875</v>
      </c>
    </row>
    <row r="46" spans="1:9" ht="20.100000000000001" customHeight="1" x14ac:dyDescent="0.3">
      <c r="A46" s="8">
        <v>45</v>
      </c>
      <c r="B46" s="6" t="s">
        <v>400</v>
      </c>
      <c r="C46" s="6" t="s">
        <v>74</v>
      </c>
      <c r="D46" s="6" t="str" cm="1">
        <f t="array" ref="D46">IF($C45="","",_xlfn.XLOOKUP(tabADULTO[[#This Row],[UF]],tabESTADOS[[#All],[SIGLA]],tabESTADOS[[#All],[FEDERAÇÃO]]))</f>
        <v>FPFM</v>
      </c>
      <c r="E46" s="6">
        <v>0</v>
      </c>
      <c r="F46" s="7">
        <v>0</v>
      </c>
      <c r="G46" s="7">
        <v>0</v>
      </c>
      <c r="H46" s="7">
        <v>845</v>
      </c>
      <c r="I46" s="9">
        <f>IF(tabADULTO[[#This Row],[ATLETA]]="","",SUM(F46:H46))</f>
        <v>845</v>
      </c>
    </row>
    <row r="47" spans="1:9" ht="20.100000000000001" customHeight="1" x14ac:dyDescent="0.3">
      <c r="A47" s="8">
        <v>46</v>
      </c>
      <c r="B47" s="6" t="s">
        <v>401</v>
      </c>
      <c r="C47" s="6" t="s">
        <v>6</v>
      </c>
      <c r="D47" s="6" t="str" cm="1">
        <f t="array" ref="D47">IF($C46="","",_xlfn.XLOOKUP(tabADULTO[[#This Row],[UF]],tabESTADOS[[#All],[SIGLA]],tabESTADOS[[#All],[FEDERAÇÃO]]))</f>
        <v>FEFUMERJ</v>
      </c>
      <c r="E47" s="6">
        <v>0</v>
      </c>
      <c r="F47" s="7">
        <v>830</v>
      </c>
      <c r="G47" s="7">
        <v>0</v>
      </c>
      <c r="H47" s="7">
        <v>0</v>
      </c>
      <c r="I47" s="9">
        <f>IF(tabADULTO[[#This Row],[ATLETA]]="","",SUM(F47:H47))</f>
        <v>830</v>
      </c>
    </row>
    <row r="48" spans="1:9" ht="20.100000000000001" customHeight="1" x14ac:dyDescent="0.3">
      <c r="A48" s="8">
        <v>47</v>
      </c>
      <c r="B48" s="6" t="s">
        <v>366</v>
      </c>
      <c r="C48" s="6" t="s">
        <v>6</v>
      </c>
      <c r="D48" s="6" t="str" cm="1">
        <f t="array" ref="D48">IF($C47="","",_xlfn.XLOOKUP(tabADULTO[[#This Row],[UF]],tabESTADOS[[#All],[SIGLA]],tabESTADOS[[#All],[FEDERAÇÃO]]))</f>
        <v>FEFUMERJ</v>
      </c>
      <c r="E48" s="6">
        <v>800</v>
      </c>
      <c r="F48" s="7">
        <v>265</v>
      </c>
      <c r="G48" s="7">
        <v>315</v>
      </c>
      <c r="H48" s="7">
        <v>235</v>
      </c>
      <c r="I48" s="9">
        <f>IF(tabADULTO[[#This Row],[ATLETA]]="","",SUM(F48:H48))</f>
        <v>815</v>
      </c>
    </row>
    <row r="49" spans="1:9" ht="20.100000000000001" customHeight="1" x14ac:dyDescent="0.3">
      <c r="A49" s="8">
        <v>48</v>
      </c>
      <c r="B49" s="6" t="s">
        <v>402</v>
      </c>
      <c r="C49" s="6" t="s">
        <v>49</v>
      </c>
      <c r="D49" s="6" t="str" cm="1">
        <f t="array" ref="D49">IF($C48="","",_xlfn.XLOOKUP(tabADULTO[[#This Row],[UF]],tabESTADOS[[#All],[SIGLA]],tabESTADOS[[#All],[FEDERAÇÃO]]))</f>
        <v>FFMP</v>
      </c>
      <c r="E49" s="6">
        <v>0</v>
      </c>
      <c r="F49" s="7">
        <v>0</v>
      </c>
      <c r="G49" s="7">
        <v>815</v>
      </c>
      <c r="H49" s="7">
        <v>0</v>
      </c>
      <c r="I49" s="9">
        <f>IF(tabADULTO[[#This Row],[ATLETA]]="","",SUM(F49:H49))</f>
        <v>815</v>
      </c>
    </row>
    <row r="50" spans="1:9" ht="20.100000000000001" customHeight="1" x14ac:dyDescent="0.3">
      <c r="A50" s="8">
        <v>49</v>
      </c>
      <c r="B50" s="6" t="s">
        <v>530</v>
      </c>
      <c r="C50" s="6" t="s">
        <v>6</v>
      </c>
      <c r="D50" s="6" t="str" cm="1">
        <f t="array" ref="D50">IF($C49="","",_xlfn.XLOOKUP(tabADULTO[[#This Row],[UF]],tabESTADOS[[#All],[SIGLA]],tabESTADOS[[#All],[FEDERAÇÃO]]))</f>
        <v>FEFUMERJ</v>
      </c>
      <c r="E50" s="6">
        <v>0</v>
      </c>
      <c r="F50" s="7">
        <v>515</v>
      </c>
      <c r="G50" s="7">
        <v>150</v>
      </c>
      <c r="H50" s="7">
        <v>150</v>
      </c>
      <c r="I50" s="9">
        <f>IF(tabADULTO[[#This Row],[ATLETA]]="","",SUM(F50:H50))</f>
        <v>815</v>
      </c>
    </row>
    <row r="51" spans="1:9" ht="20.100000000000001" customHeight="1" x14ac:dyDescent="0.3">
      <c r="A51" s="8">
        <v>50</v>
      </c>
      <c r="B51" s="6" t="s">
        <v>403</v>
      </c>
      <c r="C51" s="6" t="s">
        <v>74</v>
      </c>
      <c r="D51" s="6" t="str" cm="1">
        <f t="array" ref="D51">IF($C50="","",_xlfn.XLOOKUP(tabADULTO[[#This Row],[UF]],tabESTADOS[[#All],[SIGLA]],tabESTADOS[[#All],[FEDERAÇÃO]]))</f>
        <v>FPFM</v>
      </c>
      <c r="E51" s="6">
        <v>0</v>
      </c>
      <c r="F51" s="7">
        <v>0</v>
      </c>
      <c r="G51" s="7">
        <v>0</v>
      </c>
      <c r="H51" s="7">
        <v>800</v>
      </c>
      <c r="I51" s="9">
        <f>IF(tabADULTO[[#This Row],[ATLETA]]="","",SUM(F51:H51))</f>
        <v>800</v>
      </c>
    </row>
    <row r="52" spans="1:9" ht="20.100000000000001" customHeight="1" x14ac:dyDescent="0.3">
      <c r="A52" s="8">
        <v>51</v>
      </c>
      <c r="B52" s="6" t="s">
        <v>405</v>
      </c>
      <c r="C52" s="6" t="s">
        <v>74</v>
      </c>
      <c r="D52" s="6" t="str" cm="1">
        <f t="array" ref="D52">IF($C51="","",_xlfn.XLOOKUP(tabADULTO[[#This Row],[UF]],tabESTADOS[[#All],[SIGLA]],tabESTADOS[[#All],[FEDERAÇÃO]]))</f>
        <v>FPFM</v>
      </c>
      <c r="E52" s="6">
        <v>0</v>
      </c>
      <c r="F52" s="7">
        <v>0</v>
      </c>
      <c r="G52" s="7">
        <v>475</v>
      </c>
      <c r="H52" s="7">
        <v>315</v>
      </c>
      <c r="I52" s="9">
        <f>IF(tabADULTO[[#This Row],[ATLETA]]="","",SUM(F52:H52))</f>
        <v>790</v>
      </c>
    </row>
    <row r="53" spans="1:9" ht="20.100000000000001" customHeight="1" x14ac:dyDescent="0.3">
      <c r="A53" s="8">
        <v>52</v>
      </c>
      <c r="B53" s="6" t="s">
        <v>529</v>
      </c>
      <c r="C53" s="6" t="s">
        <v>74</v>
      </c>
      <c r="D53" s="6" t="str" cm="1">
        <f t="array" ref="D53">IF($C52="","",_xlfn.XLOOKUP(tabADULTO[[#This Row],[UF]],tabESTADOS[[#All],[SIGLA]],tabESTADOS[[#All],[FEDERAÇÃO]]))</f>
        <v>FPFM</v>
      </c>
      <c r="E53" s="6">
        <v>305</v>
      </c>
      <c r="F53" s="7">
        <v>680</v>
      </c>
      <c r="G53" s="7">
        <v>80</v>
      </c>
      <c r="H53" s="7">
        <v>2</v>
      </c>
      <c r="I53" s="9">
        <f>IF(tabADULTO[[#This Row],[ATLETA]]="","",SUM(F53:H53))</f>
        <v>762</v>
      </c>
    </row>
    <row r="54" spans="1:9" ht="20.100000000000001" customHeight="1" x14ac:dyDescent="0.3">
      <c r="A54" s="8">
        <v>53</v>
      </c>
      <c r="B54" s="6" t="s">
        <v>406</v>
      </c>
      <c r="C54" s="6" t="s">
        <v>74</v>
      </c>
      <c r="D54" s="6" t="str" cm="1">
        <f t="array" ref="D54">IF($C53="","",_xlfn.XLOOKUP(tabADULTO[[#This Row],[UF]],tabESTADOS[[#All],[SIGLA]],tabESTADOS[[#All],[FEDERAÇÃO]]))</f>
        <v>FPFM</v>
      </c>
      <c r="E54" s="6">
        <v>0</v>
      </c>
      <c r="F54" s="7">
        <v>0</v>
      </c>
      <c r="G54" s="7">
        <v>710</v>
      </c>
      <c r="H54" s="7">
        <v>2</v>
      </c>
      <c r="I54" s="9">
        <f>IF(tabADULTO[[#This Row],[ATLETA]]="","",SUM(F54:H54))</f>
        <v>712</v>
      </c>
    </row>
    <row r="55" spans="1:9" ht="20.100000000000001" customHeight="1" x14ac:dyDescent="0.3">
      <c r="A55" s="8">
        <v>54</v>
      </c>
      <c r="B55" s="6" t="s">
        <v>388</v>
      </c>
      <c r="C55" s="6" t="s">
        <v>49</v>
      </c>
      <c r="D55" s="6" t="str" cm="1">
        <f t="array" ref="D55">IF($C54="","",_xlfn.XLOOKUP(tabADULTO[[#This Row],[UF]],tabESTADOS[[#All],[SIGLA]],tabESTADOS[[#All],[FEDERAÇÃO]]))</f>
        <v>FFMP</v>
      </c>
      <c r="E55" s="6">
        <v>375</v>
      </c>
      <c r="F55" s="7">
        <v>150</v>
      </c>
      <c r="G55" s="7">
        <v>505</v>
      </c>
      <c r="H55" s="7">
        <v>50</v>
      </c>
      <c r="I55" s="9">
        <f>IF(tabADULTO[[#This Row],[ATLETA]]="","",SUM(F55:H55))</f>
        <v>705</v>
      </c>
    </row>
    <row r="56" spans="1:9" ht="20.100000000000001" customHeight="1" x14ac:dyDescent="0.3">
      <c r="A56" s="8">
        <v>55</v>
      </c>
      <c r="B56" s="6" t="s">
        <v>407</v>
      </c>
      <c r="C56" s="6" t="s">
        <v>6</v>
      </c>
      <c r="D56" s="6" t="str" cm="1">
        <f t="array" ref="D56">IF($C55="","",_xlfn.XLOOKUP(tabADULTO[[#This Row],[UF]],tabESTADOS[[#All],[SIGLA]],tabESTADOS[[#All],[FEDERAÇÃO]]))</f>
        <v>FEFUMERJ</v>
      </c>
      <c r="E56" s="6">
        <v>0</v>
      </c>
      <c r="F56" s="7">
        <v>0</v>
      </c>
      <c r="G56" s="7">
        <v>0</v>
      </c>
      <c r="H56" s="7">
        <v>695</v>
      </c>
      <c r="I56" s="9">
        <f>IF(tabADULTO[[#This Row],[ATLETA]]="","",SUM(F56:H56))</f>
        <v>695</v>
      </c>
    </row>
    <row r="57" spans="1:9" ht="20.100000000000001" customHeight="1" x14ac:dyDescent="0.3">
      <c r="A57" s="8">
        <v>56</v>
      </c>
      <c r="B57" s="6" t="s">
        <v>408</v>
      </c>
      <c r="C57" s="6" t="s">
        <v>6</v>
      </c>
      <c r="D57" s="6" t="str" cm="1">
        <f t="array" ref="D57">IF($C56="","",_xlfn.XLOOKUP(tabADULTO[[#This Row],[UF]],tabESTADOS[[#All],[SIGLA]],tabESTADOS[[#All],[FEDERAÇÃO]]))</f>
        <v>FEFUMERJ</v>
      </c>
      <c r="E57" s="6">
        <v>0</v>
      </c>
      <c r="F57" s="7">
        <v>695</v>
      </c>
      <c r="G57" s="7">
        <v>0</v>
      </c>
      <c r="H57" s="7">
        <v>0</v>
      </c>
      <c r="I57" s="9">
        <f>IF(tabADULTO[[#This Row],[ATLETA]]="","",SUM(F57:H57))</f>
        <v>695</v>
      </c>
    </row>
    <row r="58" spans="1:9" ht="20.100000000000001" customHeight="1" x14ac:dyDescent="0.3">
      <c r="A58" s="8">
        <v>57</v>
      </c>
      <c r="B58" s="6" t="s">
        <v>409</v>
      </c>
      <c r="C58" s="6" t="s">
        <v>49</v>
      </c>
      <c r="D58" s="6" t="str" cm="1">
        <f t="array" ref="D58">IF($C57="","",_xlfn.XLOOKUP(tabADULTO[[#This Row],[UF]],tabESTADOS[[#All],[SIGLA]],tabESTADOS[[#All],[FEDERAÇÃO]]))</f>
        <v>FFMP</v>
      </c>
      <c r="E58" s="6">
        <v>0</v>
      </c>
      <c r="F58" s="7">
        <v>115</v>
      </c>
      <c r="G58" s="7">
        <v>575</v>
      </c>
      <c r="H58" s="7">
        <v>0</v>
      </c>
      <c r="I58" s="9">
        <f>IF(tabADULTO[[#This Row],[ATLETA]]="","",SUM(F58:H58))</f>
        <v>690</v>
      </c>
    </row>
    <row r="59" spans="1:9" ht="20.100000000000001" customHeight="1" x14ac:dyDescent="0.3">
      <c r="A59" s="8">
        <v>58</v>
      </c>
      <c r="B59" s="6" t="s">
        <v>527</v>
      </c>
      <c r="C59" s="6" t="s">
        <v>49</v>
      </c>
      <c r="D59" s="6" t="str" cm="1">
        <f t="array" ref="D59">IF($C58="","",_xlfn.XLOOKUP(tabADULTO[[#This Row],[UF]],tabESTADOS[[#All],[SIGLA]],tabESTADOS[[#All],[FEDERAÇÃO]]))</f>
        <v>FFMP</v>
      </c>
      <c r="E59" s="6">
        <v>815</v>
      </c>
      <c r="F59" s="7">
        <v>0</v>
      </c>
      <c r="G59" s="7">
        <v>0</v>
      </c>
      <c r="H59" s="7">
        <v>680</v>
      </c>
      <c r="I59" s="9">
        <f>IF(tabADULTO[[#This Row],[ATLETA]]="","",SUM(F59:H59))</f>
        <v>680</v>
      </c>
    </row>
    <row r="60" spans="1:9" ht="20.100000000000001" customHeight="1" x14ac:dyDescent="0.3">
      <c r="A60" s="8">
        <v>59</v>
      </c>
      <c r="B60" s="6" t="s">
        <v>384</v>
      </c>
      <c r="C60" s="6" t="s">
        <v>71</v>
      </c>
      <c r="D60" s="6" t="str" cm="1">
        <f t="array" ref="D60">IF($C59="","",_xlfn.XLOOKUP(tabADULTO[[#This Row],[UF]],tabESTADOS[[#All],[SIGLA]],tabESTADOS[[#All],[FEDERAÇÃO]]))</f>
        <v>FCFM</v>
      </c>
      <c r="E60" s="6">
        <v>465</v>
      </c>
      <c r="F60" s="7">
        <v>0</v>
      </c>
      <c r="G60" s="7">
        <v>680</v>
      </c>
      <c r="H60" s="7">
        <v>0</v>
      </c>
      <c r="I60" s="9">
        <f>IF(tabADULTO[[#This Row],[ATLETA]]="","",SUM(F60:H60))</f>
        <v>680</v>
      </c>
    </row>
    <row r="61" spans="1:9" ht="20.100000000000001" customHeight="1" x14ac:dyDescent="0.3">
      <c r="A61" s="8">
        <v>60</v>
      </c>
      <c r="B61" s="6" t="s">
        <v>412</v>
      </c>
      <c r="C61" s="6" t="s">
        <v>74</v>
      </c>
      <c r="D61" s="6" t="str" cm="1">
        <f t="array" ref="D61">IF($C60="","",_xlfn.XLOOKUP(tabADULTO[[#This Row],[UF]],tabESTADOS[[#All],[SIGLA]],tabESTADOS[[#All],[FEDERAÇÃO]]))</f>
        <v>FPFM</v>
      </c>
      <c r="E61" s="6">
        <v>0</v>
      </c>
      <c r="F61" s="7">
        <v>55</v>
      </c>
      <c r="G61" s="7">
        <v>0</v>
      </c>
      <c r="H61" s="7">
        <v>595</v>
      </c>
      <c r="I61" s="9">
        <f>IF(tabADULTO[[#This Row],[ATLETA]]="","",SUM(F61:H61))</f>
        <v>650</v>
      </c>
    </row>
    <row r="62" spans="1:9" ht="20.100000000000001" customHeight="1" x14ac:dyDescent="0.3">
      <c r="A62" s="8">
        <v>61</v>
      </c>
      <c r="B62" s="6" t="s">
        <v>369</v>
      </c>
      <c r="C62" s="6" t="s">
        <v>74</v>
      </c>
      <c r="D62" s="6" t="str" cm="1">
        <f t="array" ref="D62">IF($C61="","",_xlfn.XLOOKUP(tabADULTO[[#This Row],[UF]],tabESTADOS[[#All],[SIGLA]],tabESTADOS[[#All],[FEDERAÇÃO]]))</f>
        <v>FPFM</v>
      </c>
      <c r="E62" s="6">
        <v>880</v>
      </c>
      <c r="F62" s="7">
        <v>0</v>
      </c>
      <c r="G62" s="7">
        <v>0</v>
      </c>
      <c r="H62" s="7">
        <v>645</v>
      </c>
      <c r="I62" s="9">
        <f>IF(tabADULTO[[#This Row],[ATLETA]]="","",SUM(F62:H62))</f>
        <v>645</v>
      </c>
    </row>
    <row r="63" spans="1:9" ht="20.100000000000001" customHeight="1" x14ac:dyDescent="0.3">
      <c r="A63" s="8">
        <v>62</v>
      </c>
      <c r="B63" s="6" t="s">
        <v>387</v>
      </c>
      <c r="C63" s="6" t="s">
        <v>52</v>
      </c>
      <c r="D63" s="6" t="str" cm="1">
        <f t="array" ref="D63">IF($C62="","",_xlfn.XLOOKUP(tabADULTO[[#This Row],[UF]],tabESTADOS[[#All],[SIGLA]],tabESTADOS[[#All],[FEDERAÇÃO]]))</f>
        <v>FPEFM</v>
      </c>
      <c r="E63" s="6">
        <v>455</v>
      </c>
      <c r="F63" s="7">
        <v>645</v>
      </c>
      <c r="G63" s="7">
        <v>0</v>
      </c>
      <c r="H63" s="7">
        <v>0</v>
      </c>
      <c r="I63" s="9">
        <f>IF(tabADULTO[[#This Row],[ATLETA]]="","",SUM(F63:H63))</f>
        <v>645</v>
      </c>
    </row>
    <row r="64" spans="1:9" ht="20.100000000000001" customHeight="1" x14ac:dyDescent="0.3">
      <c r="A64" s="8">
        <v>63</v>
      </c>
      <c r="B64" s="6" t="s">
        <v>414</v>
      </c>
      <c r="C64" s="6" t="s">
        <v>74</v>
      </c>
      <c r="D64" s="6" t="str" cm="1">
        <f t="array" ref="D64">IF($C63="","",_xlfn.XLOOKUP(tabADULTO[[#This Row],[UF]],tabESTADOS[[#All],[SIGLA]],tabESTADOS[[#All],[FEDERAÇÃO]]))</f>
        <v>FPFM</v>
      </c>
      <c r="E64" s="6">
        <v>0</v>
      </c>
      <c r="F64" s="7">
        <v>0</v>
      </c>
      <c r="G64" s="7">
        <v>0</v>
      </c>
      <c r="H64" s="7">
        <v>615</v>
      </c>
      <c r="I64" s="9">
        <f>IF(tabADULTO[[#This Row],[ATLETA]]="","",SUM(F64:H64))</f>
        <v>615</v>
      </c>
    </row>
    <row r="65" spans="1:9" ht="20.100000000000001" customHeight="1" x14ac:dyDescent="0.3">
      <c r="A65" s="8">
        <v>64</v>
      </c>
      <c r="B65" s="6" t="s">
        <v>209</v>
      </c>
      <c r="C65" s="6" t="s">
        <v>49</v>
      </c>
      <c r="D65" s="6" t="str" cm="1">
        <f t="array" ref="D65">IF($C64="","",_xlfn.XLOOKUP(tabADULTO[[#This Row],[UF]],tabESTADOS[[#All],[SIGLA]],tabESTADOS[[#All],[FEDERAÇÃO]]))</f>
        <v>FFMP</v>
      </c>
      <c r="E65" s="6">
        <v>0</v>
      </c>
      <c r="F65" s="7">
        <v>0</v>
      </c>
      <c r="G65" s="7">
        <v>595</v>
      </c>
      <c r="H65" s="7">
        <v>0</v>
      </c>
      <c r="I65" s="9">
        <f>IF(tabADULTO[[#This Row],[ATLETA]]="","",SUM(F65:H65))</f>
        <v>595</v>
      </c>
    </row>
    <row r="66" spans="1:9" ht="20.100000000000001" customHeight="1" x14ac:dyDescent="0.3">
      <c r="A66" s="8">
        <v>65</v>
      </c>
      <c r="B66" s="6" t="s">
        <v>415</v>
      </c>
      <c r="C66" s="6" t="s">
        <v>74</v>
      </c>
      <c r="D66" s="6" t="str" cm="1">
        <f t="array" ref="D66">IF($C65="","",_xlfn.XLOOKUP(tabADULTO[[#This Row],[UF]],tabESTADOS[[#All],[SIGLA]],tabESTADOS[[#All],[FEDERAÇÃO]]))</f>
        <v>FPFM</v>
      </c>
      <c r="E66" s="6">
        <v>0</v>
      </c>
      <c r="F66" s="7">
        <v>0</v>
      </c>
      <c r="G66" s="7">
        <v>0</v>
      </c>
      <c r="H66" s="7">
        <v>585</v>
      </c>
      <c r="I66" s="9">
        <f>IF(tabADULTO[[#This Row],[ATLETA]]="","",SUM(F66:H66))</f>
        <v>585</v>
      </c>
    </row>
    <row r="67" spans="1:9" ht="20.100000000000001" customHeight="1" x14ac:dyDescent="0.3">
      <c r="A67" s="8">
        <v>66</v>
      </c>
      <c r="B67" s="6" t="s">
        <v>381</v>
      </c>
      <c r="C67" s="6" t="s">
        <v>74</v>
      </c>
      <c r="D67" s="6" t="str" cm="1">
        <f t="array" ref="D67">IF($C66="","",_xlfn.XLOOKUP(tabADULTO[[#This Row],[UF]],tabESTADOS[[#All],[SIGLA]],tabESTADOS[[#All],[FEDERAÇÃO]]))</f>
        <v>FPFM</v>
      </c>
      <c r="E67" s="6">
        <v>635</v>
      </c>
      <c r="F67" s="7">
        <v>225</v>
      </c>
      <c r="G67" s="7">
        <v>0</v>
      </c>
      <c r="H67" s="7">
        <v>355</v>
      </c>
      <c r="I67" s="9">
        <f>IF(tabADULTO[[#This Row],[ATLETA]]="","",SUM(F67:H67))</f>
        <v>580</v>
      </c>
    </row>
    <row r="68" spans="1:9" ht="20.100000000000001" customHeight="1" x14ac:dyDescent="0.3">
      <c r="A68" s="8">
        <v>67</v>
      </c>
      <c r="B68" s="6" t="s">
        <v>416</v>
      </c>
      <c r="C68" s="6" t="s">
        <v>74</v>
      </c>
      <c r="D68" s="6" t="str" cm="1">
        <f t="array" ref="D68">IF($C67="","",_xlfn.XLOOKUP(tabADULTO[[#This Row],[UF]],tabESTADOS[[#All],[SIGLA]],tabESTADOS[[#All],[FEDERAÇÃO]]))</f>
        <v>FPFM</v>
      </c>
      <c r="E68" s="6">
        <v>0</v>
      </c>
      <c r="F68" s="7">
        <v>0</v>
      </c>
      <c r="G68" s="7">
        <v>325</v>
      </c>
      <c r="H68" s="7">
        <v>255</v>
      </c>
      <c r="I68" s="9">
        <f>IF(tabADULTO[[#This Row],[ATLETA]]="","",SUM(F68:H68))</f>
        <v>580</v>
      </c>
    </row>
    <row r="69" spans="1:9" ht="20.100000000000001" customHeight="1" x14ac:dyDescent="0.3">
      <c r="A69" s="8">
        <v>68</v>
      </c>
      <c r="B69" s="6" t="s">
        <v>417</v>
      </c>
      <c r="C69" s="6" t="s">
        <v>49</v>
      </c>
      <c r="D69" s="6" t="str" cm="1">
        <f t="array" ref="D69">IF($C68="","",_xlfn.XLOOKUP(tabADULTO[[#This Row],[UF]],tabESTADOS[[#All],[SIGLA]],tabESTADOS[[#All],[FEDERAÇÃO]]))</f>
        <v>FFMP</v>
      </c>
      <c r="E69" s="6">
        <v>0</v>
      </c>
      <c r="F69" s="7">
        <v>575</v>
      </c>
      <c r="G69" s="7">
        <v>0</v>
      </c>
      <c r="H69" s="7">
        <v>0</v>
      </c>
      <c r="I69" s="9">
        <f>IF(tabADULTO[[#This Row],[ATLETA]]="","",SUM(F69:H69))</f>
        <v>575</v>
      </c>
    </row>
    <row r="70" spans="1:9" ht="20.100000000000001" customHeight="1" x14ac:dyDescent="0.3">
      <c r="A70" s="8">
        <v>69</v>
      </c>
      <c r="B70" s="6" t="s">
        <v>419</v>
      </c>
      <c r="C70" s="6" t="s">
        <v>63</v>
      </c>
      <c r="D70" s="6" t="str" cm="1">
        <f t="array" ref="D70">IF($C69="","",_xlfn.XLOOKUP(tabADULTO[[#This Row],[UF]],tabESTADOS[[#All],[SIGLA]],tabESTADOS[[#All],[FEDERAÇÃO]]))</f>
        <v>FGFM</v>
      </c>
      <c r="E70" s="6">
        <v>0</v>
      </c>
      <c r="F70" s="7">
        <v>90</v>
      </c>
      <c r="G70" s="7">
        <v>110</v>
      </c>
      <c r="H70" s="7">
        <v>365</v>
      </c>
      <c r="I70" s="9">
        <f>IF(tabADULTO[[#This Row],[ATLETA]]="","",SUM(F70:H70))</f>
        <v>565</v>
      </c>
    </row>
    <row r="71" spans="1:9" ht="20.100000000000001" customHeight="1" x14ac:dyDescent="0.3">
      <c r="A71" s="8">
        <v>70</v>
      </c>
      <c r="B71" s="6" t="s">
        <v>420</v>
      </c>
      <c r="C71" s="6" t="s">
        <v>49</v>
      </c>
      <c r="D71" s="6" t="str" cm="1">
        <f t="array" ref="D71">IF($C70="","",_xlfn.XLOOKUP(tabADULTO[[#This Row],[UF]],tabESTADOS[[#All],[SIGLA]],tabESTADOS[[#All],[FEDERAÇÃO]]))</f>
        <v>FFMP</v>
      </c>
      <c r="E71" s="6">
        <v>0</v>
      </c>
      <c r="F71" s="7">
        <v>275</v>
      </c>
      <c r="G71" s="7">
        <v>285</v>
      </c>
      <c r="H71" s="7">
        <v>0</v>
      </c>
      <c r="I71" s="9">
        <f>IF(tabADULTO[[#This Row],[ATLETA]]="","",SUM(F71:H71))</f>
        <v>560</v>
      </c>
    </row>
    <row r="72" spans="1:9" ht="20.100000000000001" customHeight="1" x14ac:dyDescent="0.3">
      <c r="A72" s="8">
        <v>71</v>
      </c>
      <c r="B72" s="6" t="s">
        <v>421</v>
      </c>
      <c r="C72" s="6" t="s">
        <v>74</v>
      </c>
      <c r="D72" s="6" t="str" cm="1">
        <f t="array" ref="D72">IF($C71="","",_xlfn.XLOOKUP(tabADULTO[[#This Row],[UF]],tabESTADOS[[#All],[SIGLA]],tabESTADOS[[#All],[FEDERAÇÃO]]))</f>
        <v>FPFM</v>
      </c>
      <c r="E72" s="6">
        <v>0</v>
      </c>
      <c r="F72" s="7">
        <v>0</v>
      </c>
      <c r="G72" s="7">
        <v>0</v>
      </c>
      <c r="H72" s="7">
        <v>555</v>
      </c>
      <c r="I72" s="9">
        <f>IF(tabADULTO[[#This Row],[ATLETA]]="","",SUM(F72:H72))</f>
        <v>555</v>
      </c>
    </row>
    <row r="73" spans="1:9" ht="20.100000000000001" customHeight="1" x14ac:dyDescent="0.3">
      <c r="A73" s="8">
        <v>72</v>
      </c>
      <c r="B73" s="6" t="s">
        <v>528</v>
      </c>
      <c r="C73" s="6" t="s">
        <v>52</v>
      </c>
      <c r="D73" s="6" t="str" cm="1">
        <f t="array" ref="D73">IF($C72="","",_xlfn.XLOOKUP(tabADULTO[[#This Row],[UF]],tabESTADOS[[#All],[SIGLA]],tabESTADOS[[#All],[FEDERAÇÃO]]))</f>
        <v>FPEFM</v>
      </c>
      <c r="E73" s="6">
        <v>585</v>
      </c>
      <c r="F73" s="7">
        <v>145</v>
      </c>
      <c r="G73" s="7">
        <v>0</v>
      </c>
      <c r="H73" s="7">
        <v>405</v>
      </c>
      <c r="I73" s="9">
        <f>IF(tabADULTO[[#This Row],[ATLETA]]="","",SUM(F73:H73))</f>
        <v>550</v>
      </c>
    </row>
    <row r="74" spans="1:9" ht="20.100000000000001" customHeight="1" x14ac:dyDescent="0.3">
      <c r="A74" s="8">
        <v>73</v>
      </c>
      <c r="B74" s="6" t="s">
        <v>97</v>
      </c>
      <c r="C74" s="6" t="s">
        <v>6</v>
      </c>
      <c r="D74" s="6" t="str" cm="1">
        <f t="array" ref="D74">IF($C73="","",_xlfn.XLOOKUP(tabADULTO[[#This Row],[UF]],tabESTADOS[[#All],[SIGLA]],tabESTADOS[[#All],[FEDERAÇÃO]]))</f>
        <v>FEFUMERJ</v>
      </c>
      <c r="E74" s="6">
        <v>0</v>
      </c>
      <c r="F74" s="7">
        <v>0</v>
      </c>
      <c r="G74" s="7">
        <v>0</v>
      </c>
      <c r="H74" s="7">
        <v>545</v>
      </c>
      <c r="I74" s="9">
        <f>IF(tabADULTO[[#This Row],[ATLETA]]="","",SUM(F74:H74))</f>
        <v>545</v>
      </c>
    </row>
    <row r="75" spans="1:9" ht="20.100000000000001" customHeight="1" x14ac:dyDescent="0.3">
      <c r="A75" s="8">
        <v>74</v>
      </c>
      <c r="B75" s="6" t="s">
        <v>389</v>
      </c>
      <c r="C75" s="6" t="s">
        <v>74</v>
      </c>
      <c r="D75" s="6" t="str" cm="1">
        <f t="array" ref="D75">IF($C74="","",_xlfn.XLOOKUP(tabADULTO[[#This Row],[UF]],tabESTADOS[[#All],[SIGLA]],tabESTADOS[[#All],[FEDERAÇÃO]]))</f>
        <v>FPFM</v>
      </c>
      <c r="E75" s="6">
        <v>475</v>
      </c>
      <c r="F75" s="7">
        <v>85</v>
      </c>
      <c r="G75" s="7">
        <v>455</v>
      </c>
      <c r="H75" s="7">
        <v>0</v>
      </c>
      <c r="I75" s="9">
        <f>IF(tabADULTO[[#This Row],[ATLETA]]="","",SUM(F75:H75))</f>
        <v>540</v>
      </c>
    </row>
    <row r="76" spans="1:9" ht="20.100000000000001" customHeight="1" x14ac:dyDescent="0.3">
      <c r="A76" s="8">
        <v>75</v>
      </c>
      <c r="B76" s="6" t="s">
        <v>531</v>
      </c>
      <c r="C76" s="6" t="s">
        <v>49</v>
      </c>
      <c r="D76" s="6" t="str" cm="1">
        <f t="array" ref="D76">IF($C75="","",_xlfn.XLOOKUP(tabADULTO[[#This Row],[UF]],tabESTADOS[[#All],[SIGLA]],tabESTADOS[[#All],[FEDERAÇÃO]]))</f>
        <v>FFMP</v>
      </c>
      <c r="E76" s="6">
        <v>0</v>
      </c>
      <c r="F76" s="7">
        <v>0</v>
      </c>
      <c r="G76" s="7">
        <v>525</v>
      </c>
      <c r="H76" s="7">
        <v>12</v>
      </c>
      <c r="I76" s="9">
        <f>IF(tabADULTO[[#This Row],[ATLETA]]="","",SUM(F76:H76))</f>
        <v>537</v>
      </c>
    </row>
    <row r="77" spans="1:9" ht="20.100000000000001" customHeight="1" x14ac:dyDescent="0.3">
      <c r="A77" s="8">
        <v>76</v>
      </c>
      <c r="B77" s="6" t="s">
        <v>422</v>
      </c>
      <c r="C77" s="6" t="s">
        <v>6</v>
      </c>
      <c r="D77" s="6" t="str" cm="1">
        <f t="array" ref="D77">IF($C76="","",_xlfn.XLOOKUP(tabADULTO[[#This Row],[UF]],tabESTADOS[[#All],[SIGLA]],tabESTADOS[[#All],[FEDERAÇÃO]]))</f>
        <v>FEFUMERJ</v>
      </c>
      <c r="E77" s="6">
        <v>0</v>
      </c>
      <c r="F77" s="7">
        <v>0</v>
      </c>
      <c r="G77" s="7">
        <v>0</v>
      </c>
      <c r="H77" s="7">
        <v>535</v>
      </c>
      <c r="I77" s="9">
        <f>IF(tabADULTO[[#This Row],[ATLETA]]="","",SUM(F77:H77))</f>
        <v>535</v>
      </c>
    </row>
    <row r="78" spans="1:9" ht="20.100000000000001" customHeight="1" x14ac:dyDescent="0.3">
      <c r="A78" s="8">
        <v>77</v>
      </c>
      <c r="B78" s="6" t="s">
        <v>424</v>
      </c>
      <c r="C78" s="6" t="s">
        <v>74</v>
      </c>
      <c r="D78" s="6" t="str" cm="1">
        <f t="array" ref="D78">IF($C77="","",_xlfn.XLOOKUP(tabADULTO[[#This Row],[UF]],tabESTADOS[[#All],[SIGLA]],tabESTADOS[[#All],[FEDERAÇÃO]]))</f>
        <v>FPFM</v>
      </c>
      <c r="E78" s="6">
        <v>0</v>
      </c>
      <c r="F78" s="7">
        <v>525</v>
      </c>
      <c r="G78" s="7">
        <v>0</v>
      </c>
      <c r="H78" s="7">
        <v>0</v>
      </c>
      <c r="I78" s="9">
        <f>IF(tabADULTO[[#This Row],[ATLETA]]="","",SUM(F78:H78))</f>
        <v>525</v>
      </c>
    </row>
    <row r="79" spans="1:9" ht="20.100000000000001" customHeight="1" x14ac:dyDescent="0.3">
      <c r="A79" s="8">
        <v>78</v>
      </c>
      <c r="B79" s="6" t="s">
        <v>425</v>
      </c>
      <c r="C79" s="6" t="s">
        <v>49</v>
      </c>
      <c r="D79" s="6" t="str" cm="1">
        <f t="array" ref="D79">IF($C78="","",_xlfn.XLOOKUP(tabADULTO[[#This Row],[UF]],tabESTADOS[[#All],[SIGLA]],tabESTADOS[[#All],[FEDERAÇÃO]]))</f>
        <v>FFMP</v>
      </c>
      <c r="E79" s="6">
        <v>0</v>
      </c>
      <c r="F79" s="7">
        <v>0</v>
      </c>
      <c r="G79" s="7">
        <v>0</v>
      </c>
      <c r="H79" s="7">
        <v>515</v>
      </c>
      <c r="I79" s="9">
        <f>IF(tabADULTO[[#This Row],[ATLETA]]="","",SUM(F79:H79))</f>
        <v>515</v>
      </c>
    </row>
    <row r="80" spans="1:9" ht="20.100000000000001" customHeight="1" x14ac:dyDescent="0.3">
      <c r="A80" s="8">
        <v>79</v>
      </c>
      <c r="B80" s="6" t="s">
        <v>428</v>
      </c>
      <c r="C80" s="6" t="s">
        <v>52</v>
      </c>
      <c r="D80" s="6" t="str" cm="1">
        <f t="array" ref="D80">IF($C79="","",_xlfn.XLOOKUP(tabADULTO[[#This Row],[UF]],tabESTADOS[[#All],[SIGLA]],tabESTADOS[[#All],[FEDERAÇÃO]]))</f>
        <v>FPEFM</v>
      </c>
      <c r="E80" s="6">
        <v>0</v>
      </c>
      <c r="F80" s="7">
        <v>255</v>
      </c>
      <c r="G80" s="7">
        <v>65</v>
      </c>
      <c r="H80" s="7">
        <v>185</v>
      </c>
      <c r="I80" s="9">
        <f>IF(tabADULTO[[#This Row],[ATLETA]]="","",SUM(F80:H80))</f>
        <v>505</v>
      </c>
    </row>
    <row r="81" spans="1:9" ht="20.100000000000001" customHeight="1" x14ac:dyDescent="0.3">
      <c r="A81" s="8">
        <v>80</v>
      </c>
      <c r="B81" s="6" t="s">
        <v>429</v>
      </c>
      <c r="C81" s="6" t="s">
        <v>6</v>
      </c>
      <c r="D81" s="6" t="str" cm="1">
        <f t="array" ref="D81">IF($C80="","",_xlfn.XLOOKUP(tabADULTO[[#This Row],[UF]],tabESTADOS[[#All],[SIGLA]],tabESTADOS[[#All],[FEDERAÇÃO]]))</f>
        <v>FEFUMERJ</v>
      </c>
      <c r="E81" s="6">
        <v>0</v>
      </c>
      <c r="F81" s="7">
        <v>505</v>
      </c>
      <c r="G81" s="7">
        <v>0</v>
      </c>
      <c r="H81" s="7">
        <v>0</v>
      </c>
      <c r="I81" s="9">
        <f>IF(tabADULTO[[#This Row],[ATLETA]]="","",SUM(F81:H81))</f>
        <v>505</v>
      </c>
    </row>
    <row r="82" spans="1:9" ht="20.100000000000001" customHeight="1" x14ac:dyDescent="0.3">
      <c r="A82" s="8">
        <v>81</v>
      </c>
      <c r="B82" s="6" t="s">
        <v>430</v>
      </c>
      <c r="C82" s="6" t="s">
        <v>6</v>
      </c>
      <c r="D82" s="6" t="str" cm="1">
        <f t="array" ref="D82">IF($C81="","",_xlfn.XLOOKUP(tabADULTO[[#This Row],[UF]],tabESTADOS[[#All],[SIGLA]],tabESTADOS[[#All],[FEDERAÇÃO]]))</f>
        <v>FEFUMERJ</v>
      </c>
      <c r="E82" s="6">
        <v>0</v>
      </c>
      <c r="F82" s="7">
        <v>0</v>
      </c>
      <c r="G82" s="7">
        <v>0</v>
      </c>
      <c r="H82" s="7">
        <v>505</v>
      </c>
      <c r="I82" s="9">
        <f>IF(tabADULTO[[#This Row],[ATLETA]]="","",SUM(F82:H82))</f>
        <v>505</v>
      </c>
    </row>
    <row r="83" spans="1:9" ht="20.100000000000001" customHeight="1" x14ac:dyDescent="0.3">
      <c r="A83" s="8">
        <v>82</v>
      </c>
      <c r="B83" s="6" t="s">
        <v>431</v>
      </c>
      <c r="C83" s="6" t="s">
        <v>71</v>
      </c>
      <c r="D83" s="6" t="str" cm="1">
        <f t="array" ref="D83">IF($C82="","",_xlfn.XLOOKUP(tabADULTO[[#This Row],[UF]],tabESTADOS[[#All],[SIGLA]],tabESTADOS[[#All],[FEDERAÇÃO]]))</f>
        <v>FCFM</v>
      </c>
      <c r="E83" s="6">
        <v>0</v>
      </c>
      <c r="F83" s="7">
        <v>0</v>
      </c>
      <c r="G83" s="7">
        <v>495</v>
      </c>
      <c r="H83" s="7">
        <v>0</v>
      </c>
      <c r="I83" s="9">
        <f>IF(tabADULTO[[#This Row],[ATLETA]]="","",SUM(F83:H83))</f>
        <v>495</v>
      </c>
    </row>
    <row r="84" spans="1:9" ht="20.100000000000001" customHeight="1" x14ac:dyDescent="0.3">
      <c r="A84" s="8">
        <v>83</v>
      </c>
      <c r="B84" s="6" t="s">
        <v>411</v>
      </c>
      <c r="C84" s="6" t="s">
        <v>52</v>
      </c>
      <c r="D84" s="6" t="str" cm="1">
        <f t="array" ref="D84">IF($C83="","",_xlfn.XLOOKUP(tabADULTO[[#This Row],[UF]],tabESTADOS[[#All],[SIGLA]],tabESTADOS[[#All],[FEDERAÇÃO]]))</f>
        <v>FPEFM</v>
      </c>
      <c r="E84" s="6">
        <v>185</v>
      </c>
      <c r="F84" s="7">
        <v>0</v>
      </c>
      <c r="G84" s="7">
        <v>0</v>
      </c>
      <c r="H84" s="7">
        <v>475</v>
      </c>
      <c r="I84" s="9">
        <f>IF(tabADULTO[[#This Row],[ATLETA]]="","",SUM(F84:H84))</f>
        <v>475</v>
      </c>
    </row>
    <row r="85" spans="1:9" ht="20.100000000000001" customHeight="1" x14ac:dyDescent="0.3">
      <c r="A85" s="8">
        <v>84</v>
      </c>
      <c r="B85" s="6" t="s">
        <v>432</v>
      </c>
      <c r="C85" s="6" t="s">
        <v>74</v>
      </c>
      <c r="D85" s="6" t="str" cm="1">
        <f t="array" ref="D85">IF($C84="","",_xlfn.XLOOKUP(tabADULTO[[#This Row],[UF]],tabESTADOS[[#All],[SIGLA]],tabESTADOS[[#All],[FEDERAÇÃO]]))</f>
        <v>FPFM</v>
      </c>
      <c r="E85" s="6">
        <v>0</v>
      </c>
      <c r="F85" s="7">
        <v>215</v>
      </c>
      <c r="G85" s="7">
        <v>255</v>
      </c>
      <c r="H85" s="7">
        <v>0</v>
      </c>
      <c r="I85" s="9">
        <f>IF(tabADULTO[[#This Row],[ATLETA]]="","",SUM(F85:H85))</f>
        <v>470</v>
      </c>
    </row>
    <row r="86" spans="1:9" ht="20.100000000000001" customHeight="1" x14ac:dyDescent="0.3">
      <c r="A86" s="8">
        <v>85</v>
      </c>
      <c r="B86" s="6" t="s">
        <v>382</v>
      </c>
      <c r="C86" s="6" t="s">
        <v>74</v>
      </c>
      <c r="D86" s="6" t="str" cm="1">
        <f t="array" ref="D86">IF($C85="","",_xlfn.XLOOKUP(tabADULTO[[#This Row],[UF]],tabESTADOS[[#All],[SIGLA]],tabESTADOS[[#All],[FEDERAÇÃO]]))</f>
        <v>FPFM</v>
      </c>
      <c r="E86" s="6">
        <v>725</v>
      </c>
      <c r="F86" s="7">
        <v>0</v>
      </c>
      <c r="G86" s="7">
        <v>0</v>
      </c>
      <c r="H86" s="7">
        <v>465</v>
      </c>
      <c r="I86" s="9">
        <f>IF(tabADULTO[[#This Row],[ATLETA]]="","",SUM(F86:H86))</f>
        <v>465</v>
      </c>
    </row>
    <row r="87" spans="1:9" ht="20.100000000000001" customHeight="1" x14ac:dyDescent="0.3">
      <c r="A87" s="8">
        <v>86</v>
      </c>
      <c r="B87" s="6" t="s">
        <v>433</v>
      </c>
      <c r="C87" s="6" t="s">
        <v>74</v>
      </c>
      <c r="D87" s="6" t="str" cm="1">
        <f t="array" ref="D87">IF($C86="","",_xlfn.XLOOKUP(tabADULTO[[#This Row],[UF]],tabESTADOS[[#All],[SIGLA]],tabESTADOS[[#All],[FEDERAÇÃO]]))</f>
        <v>FPFM</v>
      </c>
      <c r="E87" s="6">
        <v>0</v>
      </c>
      <c r="F87" s="7">
        <v>0</v>
      </c>
      <c r="G87" s="7">
        <v>295</v>
      </c>
      <c r="H87" s="7">
        <v>165</v>
      </c>
      <c r="I87" s="9">
        <f>IF(tabADULTO[[#This Row],[ATLETA]]="","",SUM(F87:H87))</f>
        <v>460</v>
      </c>
    </row>
    <row r="88" spans="1:9" ht="20.100000000000001" customHeight="1" x14ac:dyDescent="0.3">
      <c r="A88" s="8">
        <v>87</v>
      </c>
      <c r="B88" s="6" t="s">
        <v>426</v>
      </c>
      <c r="C88" s="6" t="s">
        <v>52</v>
      </c>
      <c r="D88" s="6" t="str" cm="1">
        <f t="array" ref="D88">IF($C87="","",_xlfn.XLOOKUP(tabADULTO[[#This Row],[UF]],tabESTADOS[[#All],[SIGLA]],tabESTADOS[[#All],[FEDERAÇÃO]]))</f>
        <v>FPEFM</v>
      </c>
      <c r="E88" s="6">
        <v>55</v>
      </c>
      <c r="F88" s="7">
        <v>325</v>
      </c>
      <c r="G88" s="7">
        <v>0</v>
      </c>
      <c r="H88" s="7">
        <v>130</v>
      </c>
      <c r="I88" s="9">
        <f>IF(tabADULTO[[#This Row],[ATLETA]]="","",SUM(F88:H88))</f>
        <v>455</v>
      </c>
    </row>
    <row r="89" spans="1:9" ht="20.100000000000001" customHeight="1" x14ac:dyDescent="0.3">
      <c r="A89" s="8">
        <v>88</v>
      </c>
      <c r="B89" s="6" t="s">
        <v>391</v>
      </c>
      <c r="C89" s="6" t="s">
        <v>74</v>
      </c>
      <c r="D89" s="6" t="str" cm="1">
        <f t="array" ref="D89">IF($C88="","",_xlfn.XLOOKUP(tabADULTO[[#This Row],[UF]],tabESTADOS[[#All],[SIGLA]],tabESTADOS[[#All],[FEDERAÇÃO]]))</f>
        <v>FPFM</v>
      </c>
      <c r="E89" s="6">
        <v>555</v>
      </c>
      <c r="F89" s="7">
        <v>235</v>
      </c>
      <c r="G89" s="7">
        <v>215</v>
      </c>
      <c r="H89" s="7">
        <v>0</v>
      </c>
      <c r="I89" s="9">
        <f>IF(tabADULTO[[#This Row],[ATLETA]]="","",SUM(F89:H89))</f>
        <v>450</v>
      </c>
    </row>
    <row r="90" spans="1:9" ht="20.100000000000001" customHeight="1" x14ac:dyDescent="0.3">
      <c r="A90" s="8">
        <v>89</v>
      </c>
      <c r="B90" s="6" t="s">
        <v>434</v>
      </c>
      <c r="C90" s="6" t="s">
        <v>49</v>
      </c>
      <c r="D90" s="6" t="str" cm="1">
        <f t="array" ref="D90">IF($C89="","",_xlfn.XLOOKUP(tabADULTO[[#This Row],[UF]],tabESTADOS[[#All],[SIGLA]],tabESTADOS[[#All],[FEDERAÇÃO]]))</f>
        <v>FFMP</v>
      </c>
      <c r="E90" s="6">
        <v>0</v>
      </c>
      <c r="F90" s="7">
        <v>25</v>
      </c>
      <c r="G90" s="7">
        <v>0</v>
      </c>
      <c r="H90" s="7">
        <v>415</v>
      </c>
      <c r="I90" s="9">
        <f>IF(tabADULTO[[#This Row],[ATLETA]]="","",SUM(F90:H90))</f>
        <v>440</v>
      </c>
    </row>
    <row r="91" spans="1:9" ht="20.100000000000001" customHeight="1" x14ac:dyDescent="0.3">
      <c r="A91" s="8">
        <v>90</v>
      </c>
      <c r="B91" s="6" t="s">
        <v>436</v>
      </c>
      <c r="C91" s="6" t="s">
        <v>74</v>
      </c>
      <c r="D91" s="6" t="str" cm="1">
        <f t="array" ref="D91">IF($C90="","",_xlfn.XLOOKUP(tabADULTO[[#This Row],[UF]],tabESTADOS[[#All],[SIGLA]],tabESTADOS[[#All],[FEDERAÇÃO]]))</f>
        <v>FPFM</v>
      </c>
      <c r="E91" s="6">
        <v>0</v>
      </c>
      <c r="F91" s="7">
        <v>0</v>
      </c>
      <c r="G91" s="7">
        <v>0</v>
      </c>
      <c r="H91" s="7">
        <v>425</v>
      </c>
      <c r="I91" s="9">
        <f>IF(tabADULTO[[#This Row],[ATLETA]]="","",SUM(F91:H91))</f>
        <v>425</v>
      </c>
    </row>
    <row r="92" spans="1:9" ht="20.100000000000001" customHeight="1" x14ac:dyDescent="0.3">
      <c r="A92" s="8">
        <v>91</v>
      </c>
      <c r="B92" s="6" t="s">
        <v>180</v>
      </c>
      <c r="C92" s="6" t="s">
        <v>18</v>
      </c>
      <c r="D92" s="6" t="str" cm="1">
        <f t="array" ref="D92">IF($C91="","",_xlfn.XLOOKUP(tabADULTO[[#This Row],[UF]],tabESTADOS[[#All],[SIGLA]],tabESTADOS[[#All],[FEDERAÇÃO]]))</f>
        <v>FEFMAM</v>
      </c>
      <c r="E92" s="6">
        <v>0</v>
      </c>
      <c r="F92" s="7">
        <v>0</v>
      </c>
      <c r="G92" s="7">
        <v>405</v>
      </c>
      <c r="H92" s="7">
        <v>0</v>
      </c>
      <c r="I92" s="9">
        <f>IF(tabADULTO[[#This Row],[ATLETA]]="","",SUM(F92:H92))</f>
        <v>405</v>
      </c>
    </row>
    <row r="93" spans="1:9" ht="20.100000000000001" customHeight="1" x14ac:dyDescent="0.3">
      <c r="A93" s="8">
        <v>92</v>
      </c>
      <c r="B93" s="6" t="s">
        <v>438</v>
      </c>
      <c r="C93" s="6" t="s">
        <v>6</v>
      </c>
      <c r="D93" s="6" t="str" cm="1">
        <f t="array" ref="D93">IF($C92="","",_xlfn.XLOOKUP(tabADULTO[[#This Row],[UF]],tabESTADOS[[#All],[SIGLA]],tabESTADOS[[#All],[FEDERAÇÃO]]))</f>
        <v>FEFUMERJ</v>
      </c>
      <c r="E93" s="6">
        <v>0</v>
      </c>
      <c r="F93" s="7">
        <v>0</v>
      </c>
      <c r="G93" s="7">
        <v>0</v>
      </c>
      <c r="H93" s="7">
        <v>395</v>
      </c>
      <c r="I93" s="9">
        <f>IF(tabADULTO[[#This Row],[ATLETA]]="","",SUM(F93:H93))</f>
        <v>395</v>
      </c>
    </row>
    <row r="94" spans="1:9" ht="20.100000000000001" customHeight="1" x14ac:dyDescent="0.3">
      <c r="A94" s="8">
        <v>93</v>
      </c>
      <c r="B94" s="6" t="s">
        <v>410</v>
      </c>
      <c r="C94" s="6" t="s">
        <v>52</v>
      </c>
      <c r="D94" s="6" t="str" cm="1">
        <f t="array" ref="D94">IF($C93="","",_xlfn.XLOOKUP(tabADULTO[[#This Row],[UF]],tabESTADOS[[#All],[SIGLA]],tabESTADOS[[#All],[FEDERAÇÃO]]))</f>
        <v>FPEFM</v>
      </c>
      <c r="E94" s="6">
        <v>285</v>
      </c>
      <c r="F94" s="7">
        <v>95</v>
      </c>
      <c r="G94" s="7">
        <v>235</v>
      </c>
      <c r="H94" s="7">
        <v>60</v>
      </c>
      <c r="I94" s="9">
        <f>IF(tabADULTO[[#This Row],[ATLETA]]="","",SUM(F94:H94))</f>
        <v>390</v>
      </c>
    </row>
    <row r="95" spans="1:9" ht="20.100000000000001" customHeight="1" x14ac:dyDescent="0.3">
      <c r="A95" s="8">
        <v>94</v>
      </c>
      <c r="B95" s="6" t="s">
        <v>439</v>
      </c>
      <c r="C95" s="6" t="s">
        <v>74</v>
      </c>
      <c r="D95" s="6" t="str" cm="1">
        <f t="array" ref="D95">IF($C94="","",_xlfn.XLOOKUP(tabADULTO[[#This Row],[UF]],tabESTADOS[[#All],[SIGLA]],tabESTADOS[[#All],[FEDERAÇÃO]]))</f>
        <v>FPFM</v>
      </c>
      <c r="E95" s="6">
        <v>0</v>
      </c>
      <c r="F95" s="7">
        <v>0</v>
      </c>
      <c r="G95" s="7">
        <v>375</v>
      </c>
      <c r="H95" s="7">
        <v>0</v>
      </c>
      <c r="I95" s="9">
        <f>IF(tabADULTO[[#This Row],[ATLETA]]="","",SUM(F95:H95))</f>
        <v>375</v>
      </c>
    </row>
    <row r="96" spans="1:9" ht="20.100000000000001" customHeight="1" x14ac:dyDescent="0.3">
      <c r="A96" s="8">
        <v>95</v>
      </c>
      <c r="B96" s="6" t="s">
        <v>386</v>
      </c>
      <c r="C96" s="6" t="s">
        <v>49</v>
      </c>
      <c r="D96" s="6" t="str" cm="1">
        <f t="array" ref="D96">IF($C95="","",_xlfn.XLOOKUP(tabADULTO[[#This Row],[UF]],tabESTADOS[[#All],[SIGLA]],tabESTADOS[[#All],[FEDERAÇÃO]]))</f>
        <v>FFMP</v>
      </c>
      <c r="E96" s="6">
        <v>0</v>
      </c>
      <c r="F96" s="7">
        <v>0</v>
      </c>
      <c r="G96" s="7">
        <v>0</v>
      </c>
      <c r="H96" s="7">
        <v>375</v>
      </c>
      <c r="I96" s="9">
        <f>IF(tabADULTO[[#This Row],[ATLETA]]="","",SUM(F96:H96))</f>
        <v>375</v>
      </c>
    </row>
    <row r="97" spans="1:9" ht="20.100000000000001" customHeight="1" x14ac:dyDescent="0.3">
      <c r="A97" s="8">
        <v>96</v>
      </c>
      <c r="B97" s="6" t="s">
        <v>427</v>
      </c>
      <c r="C97" s="6" t="s">
        <v>74</v>
      </c>
      <c r="D97" s="6" t="str" cm="1">
        <f t="array" ref="D97">IF($C96="","",_xlfn.XLOOKUP(tabADULTO[[#This Row],[UF]],tabESTADOS[[#All],[SIGLA]],tabESTADOS[[#All],[FEDERAÇÃO]]))</f>
        <v>FPFM</v>
      </c>
      <c r="E97" s="6">
        <v>145</v>
      </c>
      <c r="F97" s="7">
        <v>365</v>
      </c>
      <c r="G97" s="7">
        <v>0</v>
      </c>
      <c r="H97" s="7">
        <v>0</v>
      </c>
      <c r="I97" s="9">
        <f>IF(tabADULTO[[#This Row],[ATLETA]]="","",SUM(F97:H97))</f>
        <v>365</v>
      </c>
    </row>
    <row r="98" spans="1:9" ht="20.100000000000001" customHeight="1" x14ac:dyDescent="0.3">
      <c r="A98" s="8">
        <v>97</v>
      </c>
      <c r="B98" s="6" t="s">
        <v>395</v>
      </c>
      <c r="C98" s="6" t="s">
        <v>18</v>
      </c>
      <c r="D98" s="6" t="str" cm="1">
        <f t="array" ref="D98">IF($C97="","",_xlfn.XLOOKUP(tabADULTO[[#This Row],[UF]],tabESTADOS[[#All],[SIGLA]],tabESTADOS[[#All],[FEDERAÇÃO]]))</f>
        <v>FEFMAM</v>
      </c>
      <c r="E98" s="6">
        <v>535</v>
      </c>
      <c r="F98" s="7">
        <v>355</v>
      </c>
      <c r="G98" s="7">
        <v>0</v>
      </c>
      <c r="H98" s="7">
        <v>0</v>
      </c>
      <c r="I98" s="9">
        <f>IF(tabADULTO[[#This Row],[ATLETA]]="","",SUM(F98:H98))</f>
        <v>355</v>
      </c>
    </row>
    <row r="99" spans="1:9" ht="20.100000000000001" customHeight="1" x14ac:dyDescent="0.3">
      <c r="A99" s="8">
        <v>98</v>
      </c>
      <c r="B99" s="6" t="s">
        <v>441</v>
      </c>
      <c r="C99" s="6" t="s">
        <v>32</v>
      </c>
      <c r="D99" s="6" t="str" cm="1">
        <f t="array" ref="D99">IF($C98="","",_xlfn.XLOOKUP(tabADULTO[[#This Row],[UF]],tabESTADOS[[#All],[SIGLA]],tabESTADOS[[#All],[FEDERAÇÃO]]))</f>
        <v>FGOFM</v>
      </c>
      <c r="E99" s="6">
        <v>0</v>
      </c>
      <c r="F99" s="7">
        <v>0</v>
      </c>
      <c r="G99" s="7">
        <v>355</v>
      </c>
      <c r="H99" s="7">
        <v>0</v>
      </c>
      <c r="I99" s="9">
        <f>IF(tabADULTO[[#This Row],[ATLETA]]="","",SUM(F99:H99))</f>
        <v>355</v>
      </c>
    </row>
    <row r="100" spans="1:9" ht="20.100000000000001" customHeight="1" x14ac:dyDescent="0.3">
      <c r="A100" s="8">
        <v>99</v>
      </c>
      <c r="B100" s="6" t="s">
        <v>393</v>
      </c>
      <c r="C100" s="6" t="s">
        <v>24</v>
      </c>
      <c r="D100" s="6" t="str" cm="1">
        <f t="array" ref="D100">IF($C99="","",_xlfn.XLOOKUP(tabADULTO[[#This Row],[UF]],tabESTADOS[[#All],[SIGLA]],tabESTADOS[[#All],[FEDERAÇÃO]]))</f>
        <v>FUTMECE</v>
      </c>
      <c r="E100" s="6">
        <v>575</v>
      </c>
      <c r="F100" s="7">
        <v>40</v>
      </c>
      <c r="G100" s="7">
        <v>275</v>
      </c>
      <c r="H100" s="7">
        <v>30</v>
      </c>
      <c r="I100" s="9">
        <f>IF(tabADULTO[[#This Row],[ATLETA]]="","",SUM(F100:H100))</f>
        <v>345</v>
      </c>
    </row>
    <row r="101" spans="1:9" ht="20.100000000000001" customHeight="1" x14ac:dyDescent="0.3">
      <c r="A101" s="8">
        <v>100</v>
      </c>
      <c r="B101" s="6" t="s">
        <v>418</v>
      </c>
      <c r="C101" s="6" t="s">
        <v>52</v>
      </c>
      <c r="D101" s="6" t="str" cm="1">
        <f t="array" ref="D101">IF($C100="","",_xlfn.XLOOKUP(tabADULTO[[#This Row],[UF]],tabESTADOS[[#All],[SIGLA]],tabESTADOS[[#All],[FEDERAÇÃO]]))</f>
        <v>FPEFM</v>
      </c>
      <c r="E101" s="6">
        <v>225</v>
      </c>
      <c r="F101" s="7">
        <v>0</v>
      </c>
      <c r="G101" s="7">
        <v>345</v>
      </c>
      <c r="H101" s="7">
        <v>0</v>
      </c>
      <c r="I101" s="9">
        <f>IF(tabADULTO[[#This Row],[ATLETA]]="","",SUM(F101:H101))</f>
        <v>345</v>
      </c>
    </row>
    <row r="102" spans="1:9" ht="20.100000000000001" customHeight="1" x14ac:dyDescent="0.3">
      <c r="A102" s="8">
        <v>101</v>
      </c>
      <c r="B102" s="6" t="s">
        <v>533</v>
      </c>
      <c r="C102" s="6" t="s">
        <v>49</v>
      </c>
      <c r="D102" s="6" t="str" cm="1">
        <f t="array" ref="D102">IF($C101="","",_xlfn.XLOOKUP(tabADULTO[[#This Row],[UF]],tabESTADOS[[#All],[SIGLA]],tabESTADOS[[#All],[FEDERAÇÃO]]))</f>
        <v>FFMP</v>
      </c>
      <c r="E102" s="6">
        <v>0</v>
      </c>
      <c r="F102" s="7">
        <v>0</v>
      </c>
      <c r="G102" s="7">
        <v>225</v>
      </c>
      <c r="H102" s="7">
        <v>120</v>
      </c>
      <c r="I102" s="9">
        <f>IF(tabADULTO[[#This Row],[ATLETA]]="","",SUM(F102:H102))</f>
        <v>345</v>
      </c>
    </row>
    <row r="103" spans="1:9" ht="20.100000000000001" customHeight="1" x14ac:dyDescent="0.3">
      <c r="A103" s="8">
        <v>102</v>
      </c>
      <c r="B103" s="6" t="s">
        <v>442</v>
      </c>
      <c r="C103" s="6" t="s">
        <v>49</v>
      </c>
      <c r="D103" s="6" t="str" cm="1">
        <f t="array" ref="D103">IF($C102="","",_xlfn.XLOOKUP(tabADULTO[[#This Row],[UF]],tabESTADOS[[#All],[SIGLA]],tabESTADOS[[#All],[FEDERAÇÃO]]))</f>
        <v>FFMP</v>
      </c>
      <c r="E103" s="6">
        <v>0</v>
      </c>
      <c r="F103" s="7">
        <v>345</v>
      </c>
      <c r="G103" s="7">
        <v>0</v>
      </c>
      <c r="H103" s="7">
        <v>0</v>
      </c>
      <c r="I103" s="9">
        <f>IF(tabADULTO[[#This Row],[ATLETA]]="","",SUM(F103:H103))</f>
        <v>345</v>
      </c>
    </row>
    <row r="104" spans="1:9" ht="20.100000000000001" customHeight="1" x14ac:dyDescent="0.3">
      <c r="A104" s="8">
        <v>103</v>
      </c>
      <c r="B104" s="6" t="s">
        <v>443</v>
      </c>
      <c r="C104" s="6" t="s">
        <v>52</v>
      </c>
      <c r="D104" s="6" t="str" cm="1">
        <f t="array" ref="D104">IF($C103="","",_xlfn.XLOOKUP(tabADULTO[[#This Row],[UF]],tabESTADOS[[#All],[SIGLA]],tabESTADOS[[#All],[FEDERAÇÃO]]))</f>
        <v>FPEFM</v>
      </c>
      <c r="E104" s="6">
        <v>0</v>
      </c>
      <c r="F104" s="7">
        <v>0</v>
      </c>
      <c r="G104" s="7">
        <v>0</v>
      </c>
      <c r="H104" s="7">
        <v>335</v>
      </c>
      <c r="I104" s="9">
        <f>IF(tabADULTO[[#This Row],[ATLETA]]="","",SUM(F104:H104))</f>
        <v>335</v>
      </c>
    </row>
    <row r="105" spans="1:9" ht="20.100000000000001" customHeight="1" x14ac:dyDescent="0.3">
      <c r="A105" s="8">
        <v>104</v>
      </c>
      <c r="B105" s="6" t="s">
        <v>444</v>
      </c>
      <c r="C105" s="6" t="s">
        <v>74</v>
      </c>
      <c r="D105" s="6" t="str" cm="1">
        <f t="array" ref="D105">IF($C104="","",_xlfn.XLOOKUP(tabADULTO[[#This Row],[UF]],tabESTADOS[[#All],[SIGLA]],tabESTADOS[[#All],[FEDERAÇÃO]]))</f>
        <v>FPFM</v>
      </c>
      <c r="E105" s="6">
        <v>0</v>
      </c>
      <c r="F105" s="7">
        <v>335</v>
      </c>
      <c r="G105" s="7">
        <v>0</v>
      </c>
      <c r="H105" s="7">
        <v>0</v>
      </c>
      <c r="I105" s="9">
        <f>IF(tabADULTO[[#This Row],[ATLETA]]="","",SUM(F105:H105))</f>
        <v>335</v>
      </c>
    </row>
    <row r="106" spans="1:9" ht="20.100000000000001" customHeight="1" x14ac:dyDescent="0.3">
      <c r="A106" s="8">
        <v>105</v>
      </c>
      <c r="B106" s="6" t="s">
        <v>399</v>
      </c>
      <c r="C106" s="6" t="s">
        <v>74</v>
      </c>
      <c r="D106" s="6" t="str" cm="1">
        <f t="array" ref="D106">IF($C105="","",_xlfn.XLOOKUP(tabADULTO[[#This Row],[UF]],tabESTADOS[[#All],[SIGLA]],tabESTADOS[[#All],[FEDERAÇÃO]]))</f>
        <v>FPFM</v>
      </c>
      <c r="E106" s="6">
        <v>525</v>
      </c>
      <c r="F106" s="7">
        <v>325</v>
      </c>
      <c r="G106" s="7">
        <v>0</v>
      </c>
      <c r="H106" s="7">
        <v>0</v>
      </c>
      <c r="I106" s="9">
        <f>IF(tabADULTO[[#This Row],[ATLETA]]="","",SUM(F106:H106))</f>
        <v>325</v>
      </c>
    </row>
    <row r="107" spans="1:9" ht="20.100000000000001" customHeight="1" x14ac:dyDescent="0.3">
      <c r="A107" s="8">
        <v>106</v>
      </c>
      <c r="B107" s="6" t="s">
        <v>445</v>
      </c>
      <c r="C107" s="6" t="s">
        <v>6</v>
      </c>
      <c r="D107" s="6" t="str" cm="1">
        <f t="array" ref="D107">IF($C106="","",_xlfn.XLOOKUP(tabADULTO[[#This Row],[UF]],tabESTADOS[[#All],[SIGLA]],tabESTADOS[[#All],[FEDERAÇÃO]]))</f>
        <v>FEFUMERJ</v>
      </c>
      <c r="E107" s="6">
        <v>0</v>
      </c>
      <c r="F107" s="7">
        <v>0</v>
      </c>
      <c r="G107" s="7">
        <v>0</v>
      </c>
      <c r="H107" s="7">
        <v>325</v>
      </c>
      <c r="I107" s="9">
        <f>IF(tabADULTO[[#This Row],[ATLETA]]="","",SUM(F107:H107))</f>
        <v>325</v>
      </c>
    </row>
    <row r="108" spans="1:9" ht="20.100000000000001" customHeight="1" x14ac:dyDescent="0.3">
      <c r="A108" s="8">
        <v>107</v>
      </c>
      <c r="B108" s="6" t="s">
        <v>446</v>
      </c>
      <c r="C108" s="6" t="s">
        <v>63</v>
      </c>
      <c r="D108" s="6" t="str" cm="1">
        <f t="array" ref="D108">IF($C107="","",_xlfn.XLOOKUP(tabADULTO[[#This Row],[UF]],tabESTADOS[[#All],[SIGLA]],tabESTADOS[[#All],[FEDERAÇÃO]]))</f>
        <v>FGFM</v>
      </c>
      <c r="E108" s="6">
        <v>0</v>
      </c>
      <c r="F108" s="7">
        <v>175</v>
      </c>
      <c r="G108" s="7">
        <v>135</v>
      </c>
      <c r="H108" s="7">
        <v>0</v>
      </c>
      <c r="I108" s="9">
        <f>IF(tabADULTO[[#This Row],[ATLETA]]="","",SUM(F108:H108))</f>
        <v>310</v>
      </c>
    </row>
    <row r="109" spans="1:9" ht="20.100000000000001" customHeight="1" x14ac:dyDescent="0.3">
      <c r="A109" s="8">
        <v>108</v>
      </c>
      <c r="B109" s="6" t="s">
        <v>404</v>
      </c>
      <c r="C109" s="6" t="s">
        <v>52</v>
      </c>
      <c r="D109" s="6" t="str" cm="1">
        <f t="array" ref="D109">IF($C108="","",_xlfn.XLOOKUP(tabADULTO[[#This Row],[UF]],tabESTADOS[[#All],[SIGLA]],tabESTADOS[[#All],[FEDERAÇÃO]]))</f>
        <v>FPEFM</v>
      </c>
      <c r="E109" s="6">
        <v>495</v>
      </c>
      <c r="F109" s="7">
        <v>305</v>
      </c>
      <c r="G109" s="7">
        <v>0</v>
      </c>
      <c r="H109" s="7">
        <v>0</v>
      </c>
      <c r="I109" s="9">
        <f>IF(tabADULTO[[#This Row],[ATLETA]]="","",SUM(F109:H109))</f>
        <v>305</v>
      </c>
    </row>
    <row r="110" spans="1:9" ht="20.100000000000001" customHeight="1" x14ac:dyDescent="0.3">
      <c r="A110" s="8">
        <v>109</v>
      </c>
      <c r="B110" s="6" t="s">
        <v>447</v>
      </c>
      <c r="C110" s="6" t="s">
        <v>74</v>
      </c>
      <c r="D110" s="6" t="str" cm="1">
        <f t="array" ref="D110">IF($C109="","",_xlfn.XLOOKUP(tabADULTO[[#This Row],[UF]],tabESTADOS[[#All],[SIGLA]],tabESTADOS[[#All],[FEDERAÇÃO]]))</f>
        <v>FPFM</v>
      </c>
      <c r="E110" s="6">
        <v>0</v>
      </c>
      <c r="F110" s="7">
        <v>0</v>
      </c>
      <c r="G110" s="7">
        <v>0</v>
      </c>
      <c r="H110" s="7">
        <v>295</v>
      </c>
      <c r="I110" s="9">
        <f>IF(tabADULTO[[#This Row],[ATLETA]]="","",SUM(F110:H110))</f>
        <v>295</v>
      </c>
    </row>
    <row r="111" spans="1:9" ht="20.100000000000001" customHeight="1" x14ac:dyDescent="0.3">
      <c r="A111" s="8">
        <v>110</v>
      </c>
      <c r="B111" s="6" t="s">
        <v>449</v>
      </c>
      <c r="C111" s="6" t="s">
        <v>49</v>
      </c>
      <c r="D111" s="6" t="str" cm="1">
        <f t="array" ref="D111">IF($C110="","",_xlfn.XLOOKUP(tabADULTO[[#This Row],[UF]],tabESTADOS[[#All],[SIGLA]],tabESTADOS[[#All],[FEDERAÇÃO]]))</f>
        <v>FFMP</v>
      </c>
      <c r="E111" s="6">
        <v>0</v>
      </c>
      <c r="F111" s="7">
        <v>0</v>
      </c>
      <c r="G111" s="7">
        <v>0</v>
      </c>
      <c r="H111" s="7">
        <v>275</v>
      </c>
      <c r="I111" s="9">
        <f>IF(tabADULTO[[#This Row],[ATLETA]]="","",SUM(F111:H111))</f>
        <v>275</v>
      </c>
    </row>
    <row r="112" spans="1:9" ht="20.100000000000001" customHeight="1" x14ac:dyDescent="0.3">
      <c r="A112" s="8">
        <v>111</v>
      </c>
      <c r="B112" s="6" t="s">
        <v>437</v>
      </c>
      <c r="C112" s="6" t="s">
        <v>40</v>
      </c>
      <c r="D112" s="6" t="str" cm="1">
        <f t="array" ref="D112">IF($C111="","",_xlfn.XLOOKUP(tabADULTO[[#This Row],[UF]],tabESTADOS[[#All],[SIGLA]],tabESTADOS[[#All],[FEDERAÇÃO]]))</f>
        <v>FEFUMEMGE</v>
      </c>
      <c r="E112" s="6">
        <v>125</v>
      </c>
      <c r="F112" s="7">
        <v>165</v>
      </c>
      <c r="G112" s="7">
        <v>105</v>
      </c>
      <c r="H112" s="7">
        <v>2</v>
      </c>
      <c r="I112" s="9">
        <f>IF(tabADULTO[[#This Row],[ATLETA]]="","",SUM(F112:H112))</f>
        <v>272</v>
      </c>
    </row>
    <row r="113" spans="1:9" ht="20.100000000000001" customHeight="1" x14ac:dyDescent="0.3">
      <c r="A113" s="8">
        <v>112</v>
      </c>
      <c r="B113" s="6" t="s">
        <v>451</v>
      </c>
      <c r="C113" s="6" t="s">
        <v>40</v>
      </c>
      <c r="D113" s="6" t="str" cm="1">
        <f t="array" ref="D113">IF($C112="","",_xlfn.XLOOKUP(tabADULTO[[#This Row],[UF]],tabESTADOS[[#All],[SIGLA]],tabESTADOS[[#All],[FEDERAÇÃO]]))</f>
        <v>FEFUMEMGE</v>
      </c>
      <c r="E113" s="6">
        <v>0</v>
      </c>
      <c r="F113" s="7">
        <v>245</v>
      </c>
      <c r="G113" s="7">
        <v>0</v>
      </c>
      <c r="H113" s="7">
        <v>0</v>
      </c>
      <c r="I113" s="9">
        <f>IF(tabADULTO[[#This Row],[ATLETA]]="","",SUM(F113:H113))</f>
        <v>245</v>
      </c>
    </row>
    <row r="114" spans="1:9" ht="20.100000000000001" customHeight="1" x14ac:dyDescent="0.3">
      <c r="A114" s="8">
        <v>113</v>
      </c>
      <c r="B114" s="6" t="s">
        <v>453</v>
      </c>
      <c r="C114" s="6" t="s">
        <v>74</v>
      </c>
      <c r="D114" s="6" t="str" cm="1">
        <f t="array" ref="D114">IF($C113="","",_xlfn.XLOOKUP(tabADULTO[[#This Row],[UF]],tabESTADOS[[#All],[SIGLA]],tabESTADOS[[#All],[FEDERAÇÃO]]))</f>
        <v>FPFM</v>
      </c>
      <c r="E114" s="6">
        <v>0</v>
      </c>
      <c r="F114" s="7">
        <v>0</v>
      </c>
      <c r="G114" s="7">
        <v>0</v>
      </c>
      <c r="H114" s="7">
        <v>245</v>
      </c>
      <c r="I114" s="9">
        <f>IF(tabADULTO[[#This Row],[ATLETA]]="","",SUM(F114:H114))</f>
        <v>245</v>
      </c>
    </row>
    <row r="115" spans="1:9" ht="20.100000000000001" customHeight="1" x14ac:dyDescent="0.3">
      <c r="A115" s="8">
        <v>114</v>
      </c>
      <c r="B115" s="6" t="s">
        <v>454</v>
      </c>
      <c r="C115" s="6" t="s">
        <v>74</v>
      </c>
      <c r="D115" s="6" t="str" cm="1">
        <f t="array" ref="D115">IF($C114="","",_xlfn.XLOOKUP(tabADULTO[[#This Row],[UF]],tabESTADOS[[#All],[SIGLA]],tabESTADOS[[#All],[FEDERAÇÃO]]))</f>
        <v>FPFM</v>
      </c>
      <c r="E115" s="6">
        <v>0</v>
      </c>
      <c r="F115" s="7">
        <v>130</v>
      </c>
      <c r="G115" s="7">
        <v>0</v>
      </c>
      <c r="H115" s="7">
        <v>105</v>
      </c>
      <c r="I115" s="9">
        <f>IF(tabADULTO[[#This Row],[ATLETA]]="","",SUM(F115:H115))</f>
        <v>235</v>
      </c>
    </row>
    <row r="116" spans="1:9" ht="20.100000000000001" customHeight="1" x14ac:dyDescent="0.3">
      <c r="A116" s="8">
        <v>115</v>
      </c>
      <c r="B116" s="6" t="s">
        <v>456</v>
      </c>
      <c r="C116" s="6" t="s">
        <v>49</v>
      </c>
      <c r="D116" s="6" t="str" cm="1">
        <f t="array" ref="D116">IF($C115="","",_xlfn.XLOOKUP(tabADULTO[[#This Row],[UF]],tabESTADOS[[#All],[SIGLA]],tabESTADOS[[#All],[FEDERAÇÃO]]))</f>
        <v>FFMP</v>
      </c>
      <c r="E116" s="6">
        <v>0</v>
      </c>
      <c r="F116" s="7">
        <v>0</v>
      </c>
      <c r="G116" s="7">
        <v>0</v>
      </c>
      <c r="H116" s="7">
        <v>225</v>
      </c>
      <c r="I116" s="9">
        <f>IF(tabADULTO[[#This Row],[ATLETA]]="","",SUM(F116:H116))</f>
        <v>225</v>
      </c>
    </row>
    <row r="117" spans="1:9" ht="20.100000000000001" customHeight="1" x14ac:dyDescent="0.3">
      <c r="A117" s="8">
        <v>116</v>
      </c>
      <c r="B117" s="6" t="s">
        <v>458</v>
      </c>
      <c r="C117" s="6" t="s">
        <v>6</v>
      </c>
      <c r="D117" s="6" t="str" cm="1">
        <f t="array" ref="D117">IF($C116="","",_xlfn.XLOOKUP(tabADULTO[[#This Row],[UF]],tabESTADOS[[#All],[SIGLA]],tabESTADOS[[#All],[FEDERAÇÃO]]))</f>
        <v>FEFUMERJ</v>
      </c>
      <c r="E117" s="6">
        <v>0</v>
      </c>
      <c r="F117" s="7">
        <v>0</v>
      </c>
      <c r="G117" s="7">
        <v>0</v>
      </c>
      <c r="H117" s="7">
        <v>215</v>
      </c>
      <c r="I117" s="9">
        <f>IF(tabADULTO[[#This Row],[ATLETA]]="","",SUM(F117:H117))</f>
        <v>215</v>
      </c>
    </row>
    <row r="118" spans="1:9" ht="20.100000000000001" customHeight="1" x14ac:dyDescent="0.3">
      <c r="A118" s="8">
        <v>117</v>
      </c>
      <c r="B118" s="6" t="s">
        <v>459</v>
      </c>
      <c r="C118" s="6" t="s">
        <v>71</v>
      </c>
      <c r="D118" s="6" t="str" cm="1">
        <f t="array" ref="D118">IF($C117="","",_xlfn.XLOOKUP(tabADULTO[[#This Row],[UF]],tabESTADOS[[#All],[SIGLA]],tabESTADOS[[#All],[FEDERAÇÃO]]))</f>
        <v>FCFM</v>
      </c>
      <c r="E118" s="6">
        <v>0</v>
      </c>
      <c r="F118" s="7">
        <v>0</v>
      </c>
      <c r="G118" s="7">
        <v>205</v>
      </c>
      <c r="H118" s="7">
        <v>0</v>
      </c>
      <c r="I118" s="9">
        <f>IF(tabADULTO[[#This Row],[ATLETA]]="","",SUM(F118:H118))</f>
        <v>205</v>
      </c>
    </row>
    <row r="119" spans="1:9" ht="20.100000000000001" customHeight="1" x14ac:dyDescent="0.3">
      <c r="A119" s="8">
        <v>118</v>
      </c>
      <c r="B119" s="6" t="s">
        <v>460</v>
      </c>
      <c r="C119" s="6" t="s">
        <v>74</v>
      </c>
      <c r="D119" s="6" t="str" cm="1">
        <f t="array" ref="D119">IF($C118="","",_xlfn.XLOOKUP(tabADULTO[[#This Row],[UF]],tabESTADOS[[#All],[SIGLA]],tabESTADOS[[#All],[FEDERAÇÃO]]))</f>
        <v>FPFM</v>
      </c>
      <c r="E119" s="6">
        <v>0</v>
      </c>
      <c r="F119" s="7">
        <v>0</v>
      </c>
      <c r="G119" s="7">
        <v>0</v>
      </c>
      <c r="H119" s="7">
        <v>205</v>
      </c>
      <c r="I119" s="9">
        <f>IF(tabADULTO[[#This Row],[ATLETA]]="","",SUM(F119:H119))</f>
        <v>205</v>
      </c>
    </row>
    <row r="120" spans="1:9" ht="20.100000000000001" customHeight="1" x14ac:dyDescent="0.3">
      <c r="A120" s="8">
        <v>119</v>
      </c>
      <c r="B120" s="6" t="s">
        <v>461</v>
      </c>
      <c r="C120" s="6" t="s">
        <v>49</v>
      </c>
      <c r="D120" s="6" t="str" cm="1">
        <f t="array" ref="D120">IF($C119="","",_xlfn.XLOOKUP(tabADULTO[[#This Row],[UF]],tabESTADOS[[#All],[SIGLA]],tabESTADOS[[#All],[FEDERAÇÃO]]))</f>
        <v>FFMP</v>
      </c>
      <c r="E120" s="6">
        <v>0</v>
      </c>
      <c r="F120" s="7">
        <v>205</v>
      </c>
      <c r="G120" s="7">
        <v>0</v>
      </c>
      <c r="H120" s="7">
        <v>0</v>
      </c>
      <c r="I120" s="9">
        <f>IF(tabADULTO[[#This Row],[ATLETA]]="","",SUM(F120:H120))</f>
        <v>205</v>
      </c>
    </row>
    <row r="121" spans="1:9" ht="20.100000000000001" customHeight="1" x14ac:dyDescent="0.3">
      <c r="A121" s="8">
        <v>120</v>
      </c>
      <c r="B121" s="6" t="s">
        <v>462</v>
      </c>
      <c r="C121" s="6" t="s">
        <v>71</v>
      </c>
      <c r="D121" s="6" t="str" cm="1">
        <f t="array" ref="D121">IF($C120="","",_xlfn.XLOOKUP(tabADULTO[[#This Row],[UF]],tabESTADOS[[#All],[SIGLA]],tabESTADOS[[#All],[FEDERAÇÃO]]))</f>
        <v>FCFM</v>
      </c>
      <c r="E121" s="6">
        <v>0</v>
      </c>
      <c r="F121" s="7">
        <v>0</v>
      </c>
      <c r="G121" s="7">
        <v>145</v>
      </c>
      <c r="H121" s="7">
        <v>55</v>
      </c>
      <c r="I121" s="9">
        <f>IF(tabADULTO[[#This Row],[ATLETA]]="","",SUM(F121:H121))</f>
        <v>200</v>
      </c>
    </row>
    <row r="122" spans="1:9" ht="20.100000000000001" customHeight="1" x14ac:dyDescent="0.3">
      <c r="A122" s="8">
        <v>121</v>
      </c>
      <c r="B122" s="6" t="s">
        <v>457</v>
      </c>
      <c r="C122" s="6" t="s">
        <v>52</v>
      </c>
      <c r="D122" s="6" t="str" cm="1">
        <f t="array" ref="D122">IF($C121="","",_xlfn.XLOOKUP(tabADULTO[[#This Row],[UF]],tabESTADOS[[#All],[SIGLA]],tabESTADOS[[#All],[FEDERAÇÃO]]))</f>
        <v>FPEFM</v>
      </c>
      <c r="E122" s="6">
        <v>20</v>
      </c>
      <c r="F122" s="7">
        <v>0</v>
      </c>
      <c r="G122" s="7">
        <v>195</v>
      </c>
      <c r="H122" s="7">
        <v>2</v>
      </c>
      <c r="I122" s="9">
        <f>IF(tabADULTO[[#This Row],[ATLETA]]="","",SUM(F122:H122))</f>
        <v>197</v>
      </c>
    </row>
    <row r="123" spans="1:9" ht="20.100000000000001" customHeight="1" x14ac:dyDescent="0.3">
      <c r="A123" s="8">
        <v>122</v>
      </c>
      <c r="B123" s="6" t="s">
        <v>423</v>
      </c>
      <c r="C123" s="6" t="s">
        <v>52</v>
      </c>
      <c r="D123" s="6" t="str" cm="1">
        <f t="array" ref="D123">IF($C122="","",_xlfn.XLOOKUP(tabADULTO[[#This Row],[UF]],tabESTADOS[[#All],[SIGLA]],tabESTADOS[[#All],[FEDERAÇÃO]]))</f>
        <v>FPEFM</v>
      </c>
      <c r="E123" s="6">
        <v>335</v>
      </c>
      <c r="F123" s="7">
        <v>0</v>
      </c>
      <c r="G123" s="7">
        <v>0</v>
      </c>
      <c r="H123" s="7">
        <v>195</v>
      </c>
      <c r="I123" s="9">
        <f>IF(tabADULTO[[#This Row],[ATLETA]]="","",SUM(F123:H123))</f>
        <v>195</v>
      </c>
    </row>
    <row r="124" spans="1:9" ht="20.100000000000001" customHeight="1" x14ac:dyDescent="0.3">
      <c r="A124" s="8">
        <v>123</v>
      </c>
      <c r="B124" s="6" t="s">
        <v>463</v>
      </c>
      <c r="C124" s="6" t="s">
        <v>6</v>
      </c>
      <c r="D124" s="6" t="str" cm="1">
        <f t="array" ref="D124">IF($C123="","",_xlfn.XLOOKUP(tabADULTO[[#This Row],[UF]],tabESTADOS[[#All],[SIGLA]],tabESTADOS[[#All],[FEDERAÇÃO]]))</f>
        <v>FEFUMERJ</v>
      </c>
      <c r="E124" s="6">
        <v>0</v>
      </c>
      <c r="F124" s="7">
        <v>195</v>
      </c>
      <c r="G124" s="7">
        <v>0</v>
      </c>
      <c r="H124" s="7">
        <v>0</v>
      </c>
      <c r="I124" s="9">
        <f>IF(tabADULTO[[#This Row],[ATLETA]]="","",SUM(F124:H124))</f>
        <v>195</v>
      </c>
    </row>
    <row r="125" spans="1:9" ht="20.100000000000001" customHeight="1" x14ac:dyDescent="0.3">
      <c r="A125" s="8">
        <v>124</v>
      </c>
      <c r="B125" s="6" t="s">
        <v>464</v>
      </c>
      <c r="C125" s="6" t="s">
        <v>71</v>
      </c>
      <c r="D125" s="6" t="str" cm="1">
        <f t="array" ref="D125">IF($C124="","",_xlfn.XLOOKUP(tabADULTO[[#This Row],[UF]],tabESTADOS[[#All],[SIGLA]],tabESTADOS[[#All],[FEDERAÇÃO]]))</f>
        <v>FCFM</v>
      </c>
      <c r="E125" s="6">
        <v>0</v>
      </c>
      <c r="F125" s="7">
        <v>16</v>
      </c>
      <c r="G125" s="7">
        <v>175</v>
      </c>
      <c r="H125" s="7">
        <v>0</v>
      </c>
      <c r="I125" s="9">
        <f>IF(tabADULTO[[#This Row],[ATLETA]]="","",SUM(F125:H125))</f>
        <v>191</v>
      </c>
    </row>
    <row r="126" spans="1:9" ht="20.100000000000001" customHeight="1" x14ac:dyDescent="0.3">
      <c r="A126" s="8">
        <v>125</v>
      </c>
      <c r="B126" s="6" t="s">
        <v>465</v>
      </c>
      <c r="C126" s="6" t="s">
        <v>74</v>
      </c>
      <c r="D126" s="6" t="str" cm="1">
        <f t="array" ref="D126">IF($C125="","",_xlfn.XLOOKUP(tabADULTO[[#This Row],[UF]],tabESTADOS[[#All],[SIGLA]],tabESTADOS[[#All],[FEDERAÇÃO]]))</f>
        <v>FPFM</v>
      </c>
      <c r="E126" s="6">
        <v>0</v>
      </c>
      <c r="F126" s="7">
        <v>0</v>
      </c>
      <c r="G126" s="7">
        <v>185</v>
      </c>
      <c r="H126" s="7">
        <v>2</v>
      </c>
      <c r="I126" s="9">
        <f>IF(tabADULTO[[#This Row],[ATLETA]]="","",SUM(F126:H126))</f>
        <v>187</v>
      </c>
    </row>
    <row r="127" spans="1:9" ht="20.100000000000001" customHeight="1" x14ac:dyDescent="0.3">
      <c r="A127" s="8">
        <v>126</v>
      </c>
      <c r="B127" s="6" t="s">
        <v>450</v>
      </c>
      <c r="C127" s="6" t="s">
        <v>52</v>
      </c>
      <c r="D127" s="6" t="str" cm="1">
        <f t="array" ref="D127">IF($C126="","",_xlfn.XLOOKUP(tabADULTO[[#This Row],[UF]],tabESTADOS[[#All],[SIGLA]],tabESTADOS[[#All],[FEDERAÇÃO]]))</f>
        <v>FPEFM</v>
      </c>
      <c r="E127" s="6">
        <v>70</v>
      </c>
      <c r="F127" s="7">
        <v>185</v>
      </c>
      <c r="G127" s="7">
        <v>0</v>
      </c>
      <c r="H127" s="7">
        <v>0</v>
      </c>
      <c r="I127" s="9">
        <f>IF(tabADULTO[[#This Row],[ATLETA]]="","",SUM(F127:H127))</f>
        <v>185</v>
      </c>
    </row>
    <row r="128" spans="1:9" ht="20.100000000000001" customHeight="1" x14ac:dyDescent="0.3">
      <c r="A128" s="8">
        <v>127</v>
      </c>
      <c r="B128" s="6" t="s">
        <v>435</v>
      </c>
      <c r="C128" s="6" t="s">
        <v>52</v>
      </c>
      <c r="D128" s="6" t="str" cm="1">
        <f t="array" ref="D128">IF($C127="","",_xlfn.XLOOKUP(tabADULTO[[#This Row],[UF]],tabESTADOS[[#All],[SIGLA]],tabESTADOS[[#All],[FEDERAÇÃO]]))</f>
        <v>FPEFM</v>
      </c>
      <c r="E128" s="6">
        <v>265</v>
      </c>
      <c r="F128" s="7">
        <v>0</v>
      </c>
      <c r="G128" s="7">
        <v>165</v>
      </c>
      <c r="H128" s="7">
        <v>0</v>
      </c>
      <c r="I128" s="9">
        <f>IF(tabADULTO[[#This Row],[ATLETA]]="","",SUM(F128:H128))</f>
        <v>165</v>
      </c>
    </row>
    <row r="129" spans="1:9" ht="20.100000000000001" customHeight="1" x14ac:dyDescent="0.3">
      <c r="A129" s="8">
        <v>128</v>
      </c>
      <c r="B129" s="6" t="s">
        <v>468</v>
      </c>
      <c r="C129" s="6" t="s">
        <v>74</v>
      </c>
      <c r="D129" s="6" t="str" cm="1">
        <f t="array" ref="D129">IF($C128="","",_xlfn.XLOOKUP(tabADULTO[[#This Row],[UF]],tabESTADOS[[#All],[SIGLA]],tabESTADOS[[#All],[FEDERAÇÃO]]))</f>
        <v>FPFM</v>
      </c>
      <c r="E129" s="6">
        <v>0</v>
      </c>
      <c r="F129" s="7">
        <v>0</v>
      </c>
      <c r="G129" s="7">
        <v>130</v>
      </c>
      <c r="H129" s="7">
        <v>20</v>
      </c>
      <c r="I129" s="9">
        <f>IF(tabADULTO[[#This Row],[ATLETA]]="","",SUM(F129:H129))</f>
        <v>150</v>
      </c>
    </row>
    <row r="130" spans="1:9" ht="20.100000000000001" customHeight="1" x14ac:dyDescent="0.3">
      <c r="A130" s="8">
        <v>129</v>
      </c>
      <c r="B130" s="6" t="s">
        <v>113</v>
      </c>
      <c r="C130" s="6" t="s">
        <v>74</v>
      </c>
      <c r="D130" s="6" t="str" cm="1">
        <f t="array" ref="D130">IF($C129="","",_xlfn.XLOOKUP(tabADULTO[[#This Row],[UF]],tabESTADOS[[#All],[SIGLA]],tabESTADOS[[#All],[FEDERAÇÃO]]))</f>
        <v>FPFM</v>
      </c>
      <c r="E130" s="6">
        <v>0</v>
      </c>
      <c r="F130" s="7">
        <v>0</v>
      </c>
      <c r="G130" s="7">
        <v>0</v>
      </c>
      <c r="H130" s="7">
        <v>145</v>
      </c>
      <c r="I130" s="9">
        <f>IF(tabADULTO[[#This Row],[ATLETA]]="","",SUM(F130:H130))</f>
        <v>145</v>
      </c>
    </row>
    <row r="131" spans="1:9" ht="20.100000000000001" customHeight="1" x14ac:dyDescent="0.3">
      <c r="A131" s="8">
        <v>130</v>
      </c>
      <c r="B131" s="6" t="s">
        <v>452</v>
      </c>
      <c r="C131" s="6" t="s">
        <v>52</v>
      </c>
      <c r="D131" s="6" t="str" cm="1">
        <f t="array" ref="D131">IF($C130="","",_xlfn.XLOOKUP(tabADULTO[[#This Row],[UF]],tabESTADOS[[#All],[SIGLA]],tabESTADOS[[#All],[FEDERAÇÃO]]))</f>
        <v>FPEFM</v>
      </c>
      <c r="E131" s="6">
        <v>105</v>
      </c>
      <c r="F131" s="7">
        <v>0</v>
      </c>
      <c r="G131" s="7">
        <v>140</v>
      </c>
      <c r="H131" s="7">
        <v>0</v>
      </c>
      <c r="I131" s="9">
        <f>IF(tabADULTO[[#This Row],[ATLETA]]="","",SUM(F131:H131))</f>
        <v>140</v>
      </c>
    </row>
    <row r="132" spans="1:9" ht="20.100000000000001" customHeight="1" x14ac:dyDescent="0.3">
      <c r="A132" s="8">
        <v>131</v>
      </c>
      <c r="B132" s="6" t="s">
        <v>470</v>
      </c>
      <c r="C132" s="6" t="s">
        <v>40</v>
      </c>
      <c r="D132" s="6" t="str" cm="1">
        <f t="array" ref="D132">IF($C131="","",_xlfn.XLOOKUP(tabADULTO[[#This Row],[UF]],tabESTADOS[[#All],[SIGLA]],tabESTADOS[[#All],[FEDERAÇÃO]]))</f>
        <v>FEFUMEMGE</v>
      </c>
      <c r="E132" s="6">
        <v>0</v>
      </c>
      <c r="F132" s="7">
        <v>140</v>
      </c>
      <c r="G132" s="7">
        <v>0</v>
      </c>
      <c r="H132" s="7">
        <v>0</v>
      </c>
      <c r="I132" s="9">
        <f>IF(tabADULTO[[#This Row],[ATLETA]]="","",SUM(F132:H132))</f>
        <v>140</v>
      </c>
    </row>
    <row r="133" spans="1:9" ht="20.100000000000001" customHeight="1" x14ac:dyDescent="0.3">
      <c r="A133" s="8">
        <v>132</v>
      </c>
      <c r="B133" s="6" t="s">
        <v>413</v>
      </c>
      <c r="C133" s="6" t="s">
        <v>18</v>
      </c>
      <c r="D133" s="6" t="str" cm="1">
        <f t="array" ref="D133">IF($C132="","",_xlfn.XLOOKUP(tabADULTO[[#This Row],[UF]],tabESTADOS[[#All],[SIGLA]],tabESTADOS[[#All],[FEDERAÇÃO]]))</f>
        <v>FEFMAM</v>
      </c>
      <c r="E133" s="6">
        <v>505</v>
      </c>
      <c r="F133" s="7">
        <v>135</v>
      </c>
      <c r="G133" s="7">
        <v>0</v>
      </c>
      <c r="H133" s="7">
        <v>0</v>
      </c>
      <c r="I133" s="9">
        <f>IF(tabADULTO[[#This Row],[ATLETA]]="","",SUM(F133:H133))</f>
        <v>135</v>
      </c>
    </row>
    <row r="134" spans="1:9" ht="20.100000000000001" customHeight="1" x14ac:dyDescent="0.3">
      <c r="A134" s="8">
        <v>133</v>
      </c>
      <c r="B134" s="6" t="s">
        <v>471</v>
      </c>
      <c r="C134" s="6" t="s">
        <v>74</v>
      </c>
      <c r="D134" s="6" t="str" cm="1">
        <f t="array" ref="D134">IF($C133="","",_xlfn.XLOOKUP(tabADULTO[[#This Row],[UF]],tabESTADOS[[#All],[SIGLA]],tabESTADOS[[#All],[FEDERAÇÃO]]))</f>
        <v>FPFM</v>
      </c>
      <c r="E134" s="6">
        <v>0</v>
      </c>
      <c r="F134" s="7">
        <v>0</v>
      </c>
      <c r="G134" s="7">
        <v>0</v>
      </c>
      <c r="H134" s="7">
        <v>135</v>
      </c>
      <c r="I134" s="9">
        <f>IF(tabADULTO[[#This Row],[ATLETA]]="","",SUM(F134:H134))</f>
        <v>135</v>
      </c>
    </row>
    <row r="135" spans="1:9" ht="20.100000000000001" customHeight="1" x14ac:dyDescent="0.3">
      <c r="A135" s="8">
        <v>134</v>
      </c>
      <c r="B135" s="6" t="s">
        <v>532</v>
      </c>
      <c r="C135" s="6" t="s">
        <v>52</v>
      </c>
      <c r="D135" s="6" t="str" cm="1">
        <f t="array" ref="D135">IF($C134="","",_xlfn.XLOOKUP(tabADULTO[[#This Row],[UF]],tabESTADOS[[#All],[SIGLA]],tabESTADOS[[#All],[FEDERAÇÃO]]))</f>
        <v>FPEFM</v>
      </c>
      <c r="E135" s="6">
        <v>245</v>
      </c>
      <c r="F135" s="7">
        <v>0</v>
      </c>
      <c r="G135" s="7">
        <v>120</v>
      </c>
      <c r="H135" s="7">
        <v>2</v>
      </c>
      <c r="I135" s="9">
        <f>IF(tabADULTO[[#This Row],[ATLETA]]="","",SUM(F135:H135))</f>
        <v>122</v>
      </c>
    </row>
    <row r="136" spans="1:9" ht="20.100000000000001" customHeight="1" x14ac:dyDescent="0.3">
      <c r="A136" s="8">
        <v>135</v>
      </c>
      <c r="B136" s="6" t="s">
        <v>472</v>
      </c>
      <c r="C136" s="6" t="s">
        <v>6</v>
      </c>
      <c r="D136" s="6" t="str" cm="1">
        <f t="array" ref="D136">IF($C135="","",_xlfn.XLOOKUP(tabADULTO[[#This Row],[UF]],tabESTADOS[[#All],[SIGLA]],tabESTADOS[[#All],[FEDERAÇÃO]]))</f>
        <v>FEFUMERJ</v>
      </c>
      <c r="E136" s="6">
        <v>0</v>
      </c>
      <c r="F136" s="7">
        <v>120</v>
      </c>
      <c r="G136" s="7">
        <v>0</v>
      </c>
      <c r="H136" s="7">
        <v>0</v>
      </c>
      <c r="I136" s="9">
        <f>IF(tabADULTO[[#This Row],[ATLETA]]="","",SUM(F136:H136))</f>
        <v>120</v>
      </c>
    </row>
    <row r="137" spans="1:9" ht="20.100000000000001" customHeight="1" x14ac:dyDescent="0.3">
      <c r="A137" s="8">
        <v>136</v>
      </c>
      <c r="B137" s="6" t="s">
        <v>473</v>
      </c>
      <c r="C137" s="6" t="s">
        <v>74</v>
      </c>
      <c r="D137" s="6" t="str" cm="1">
        <f t="array" ref="D137">IF($C136="","",_xlfn.XLOOKUP(tabADULTO[[#This Row],[UF]],tabESTADOS[[#All],[SIGLA]],tabESTADOS[[#All],[FEDERAÇÃO]]))</f>
        <v>FPFM</v>
      </c>
      <c r="E137" s="6">
        <v>0</v>
      </c>
      <c r="F137" s="7">
        <v>80</v>
      </c>
      <c r="G137" s="7">
        <v>40</v>
      </c>
      <c r="H137" s="7">
        <v>0</v>
      </c>
      <c r="I137" s="9">
        <f>IF(tabADULTO[[#This Row],[ATLETA]]="","",SUM(F137:H137))</f>
        <v>120</v>
      </c>
    </row>
    <row r="138" spans="1:9" ht="20.100000000000001" customHeight="1" x14ac:dyDescent="0.3">
      <c r="A138" s="8">
        <v>137</v>
      </c>
      <c r="B138" s="6" t="s">
        <v>475</v>
      </c>
      <c r="C138" s="6" t="s">
        <v>6</v>
      </c>
      <c r="D138" s="6" t="str" cm="1">
        <f t="array" ref="D138">IF($C137="","",_xlfn.XLOOKUP(tabADULTO[[#This Row],[UF]],tabESTADOS[[#All],[SIGLA]],tabESTADOS[[#All],[FEDERAÇÃO]]))</f>
        <v>FEFUMERJ</v>
      </c>
      <c r="E138" s="6">
        <v>0</v>
      </c>
      <c r="F138" s="7">
        <v>0</v>
      </c>
      <c r="G138" s="7">
        <v>115</v>
      </c>
      <c r="H138" s="7">
        <v>0</v>
      </c>
      <c r="I138" s="9">
        <f>IF(tabADULTO[[#This Row],[ATLETA]]="","",SUM(F138:H138))</f>
        <v>115</v>
      </c>
    </row>
    <row r="139" spans="1:9" ht="20.100000000000001" customHeight="1" x14ac:dyDescent="0.3">
      <c r="A139" s="8">
        <v>138</v>
      </c>
      <c r="B139" s="6" t="s">
        <v>476</v>
      </c>
      <c r="C139" s="6" t="s">
        <v>52</v>
      </c>
      <c r="D139" s="6" t="str" cm="1">
        <f t="array" ref="D139">IF($C138="","",_xlfn.XLOOKUP(tabADULTO[[#This Row],[UF]],tabESTADOS[[#All],[SIGLA]],tabESTADOS[[#All],[FEDERAÇÃO]]))</f>
        <v>FPEFM</v>
      </c>
      <c r="E139" s="6">
        <v>0</v>
      </c>
      <c r="F139" s="7">
        <v>0</v>
      </c>
      <c r="G139" s="7">
        <v>0</v>
      </c>
      <c r="H139" s="7">
        <v>115</v>
      </c>
      <c r="I139" s="9">
        <f>IF(tabADULTO[[#This Row],[ATLETA]]="","",SUM(F139:H139))</f>
        <v>115</v>
      </c>
    </row>
    <row r="140" spans="1:9" ht="20.100000000000001" customHeight="1" x14ac:dyDescent="0.3">
      <c r="A140" s="8">
        <v>139</v>
      </c>
      <c r="B140" s="6" t="s">
        <v>477</v>
      </c>
      <c r="C140" s="6" t="s">
        <v>49</v>
      </c>
      <c r="D140" s="6" t="str" cm="1">
        <f t="array" ref="D140">IF($C139="","",_xlfn.XLOOKUP(tabADULTO[[#This Row],[UF]],tabESTADOS[[#All],[SIGLA]],tabESTADOS[[#All],[FEDERAÇÃO]]))</f>
        <v>FFMP</v>
      </c>
      <c r="E140" s="6">
        <v>0</v>
      </c>
      <c r="F140" s="7">
        <v>110</v>
      </c>
      <c r="G140" s="7">
        <v>0</v>
      </c>
      <c r="H140" s="7">
        <v>0</v>
      </c>
      <c r="I140" s="9">
        <f>IF(tabADULTO[[#This Row],[ATLETA]]="","",SUM(F140:H140))</f>
        <v>110</v>
      </c>
    </row>
    <row r="141" spans="1:9" ht="20.100000000000001" customHeight="1" x14ac:dyDescent="0.3">
      <c r="A141" s="8">
        <v>140</v>
      </c>
      <c r="B141" s="6" t="s">
        <v>478</v>
      </c>
      <c r="C141" s="6" t="s">
        <v>49</v>
      </c>
      <c r="D141" s="6" t="str" cm="1">
        <f t="array" ref="D141">IF($C140="","",_xlfn.XLOOKUP(tabADULTO[[#This Row],[UF]],tabESTADOS[[#All],[SIGLA]],tabESTADOS[[#All],[FEDERAÇÃO]]))</f>
        <v>FFMP</v>
      </c>
      <c r="E141" s="6">
        <v>0</v>
      </c>
      <c r="F141" s="7">
        <v>105</v>
      </c>
      <c r="G141" s="7">
        <v>0</v>
      </c>
      <c r="H141" s="7">
        <v>0</v>
      </c>
      <c r="I141" s="9">
        <f>IF(tabADULTO[[#This Row],[ATLETA]]="","",SUM(F141:H141))</f>
        <v>105</v>
      </c>
    </row>
    <row r="142" spans="1:9" ht="20.100000000000001" customHeight="1" x14ac:dyDescent="0.3">
      <c r="A142" s="8">
        <v>141</v>
      </c>
      <c r="B142" s="6" t="s">
        <v>479</v>
      </c>
      <c r="C142" s="6" t="s">
        <v>74</v>
      </c>
      <c r="D142" s="6" t="str" cm="1">
        <f t="array" ref="D142">IF($C141="","",_xlfn.XLOOKUP(tabADULTO[[#This Row],[UF]],tabESTADOS[[#All],[SIGLA]],tabESTADOS[[#All],[FEDERAÇÃO]]))</f>
        <v>FPFM</v>
      </c>
      <c r="E142" s="6">
        <v>0</v>
      </c>
      <c r="F142" s="7">
        <v>0</v>
      </c>
      <c r="G142" s="7">
        <v>100</v>
      </c>
      <c r="H142" s="7">
        <v>0</v>
      </c>
      <c r="I142" s="9">
        <f>IF(tabADULTO[[#This Row],[ATLETA]]="","",SUM(F142:H142))</f>
        <v>100</v>
      </c>
    </row>
    <row r="143" spans="1:9" ht="20.100000000000001" customHeight="1" x14ac:dyDescent="0.3">
      <c r="A143" s="8">
        <v>142</v>
      </c>
      <c r="B143" s="6" t="s">
        <v>480</v>
      </c>
      <c r="C143" s="6" t="s">
        <v>74</v>
      </c>
      <c r="D143" s="6" t="str" cm="1">
        <f t="array" ref="D143">IF($C142="","",_xlfn.XLOOKUP(tabADULTO[[#This Row],[UF]],tabESTADOS[[#All],[SIGLA]],tabESTADOS[[#All],[FEDERAÇÃO]]))</f>
        <v>FPFM</v>
      </c>
      <c r="E143" s="6">
        <v>0</v>
      </c>
      <c r="F143" s="7">
        <v>0</v>
      </c>
      <c r="G143" s="7">
        <v>0</v>
      </c>
      <c r="H143" s="7">
        <v>100</v>
      </c>
      <c r="I143" s="9">
        <f>IF(tabADULTO[[#This Row],[ATLETA]]="","",SUM(F143:H143))</f>
        <v>100</v>
      </c>
    </row>
    <row r="144" spans="1:9" ht="20.100000000000001" customHeight="1" x14ac:dyDescent="0.3">
      <c r="A144" s="8">
        <v>143</v>
      </c>
      <c r="B144" s="6" t="s">
        <v>534</v>
      </c>
      <c r="C144" s="6" t="s">
        <v>74</v>
      </c>
      <c r="D144" s="6" t="str" cm="1">
        <f t="array" ref="D144">IF($C143="","",_xlfn.XLOOKUP(tabADULTO[[#This Row],[UF]],tabESTADOS[[#All],[SIGLA]],tabESTADOS[[#All],[FEDERAÇÃO]]))</f>
        <v>FPFM</v>
      </c>
      <c r="E144" s="6">
        <v>0</v>
      </c>
      <c r="F144" s="7">
        <v>0</v>
      </c>
      <c r="G144" s="7">
        <v>0</v>
      </c>
      <c r="H144" s="7">
        <v>95</v>
      </c>
      <c r="I144" s="9">
        <f>IF(tabADULTO[[#This Row],[ATLETA]]="","",SUM(F144:H144))</f>
        <v>95</v>
      </c>
    </row>
    <row r="145" spans="1:9" ht="20.100000000000001" customHeight="1" x14ac:dyDescent="0.3">
      <c r="A145" s="8">
        <v>144</v>
      </c>
      <c r="B145" s="6" t="s">
        <v>535</v>
      </c>
      <c r="C145" s="6" t="s">
        <v>71</v>
      </c>
      <c r="D145" s="6" t="str" cm="1">
        <f t="array" ref="D145">IF($C144="","",_xlfn.XLOOKUP(tabADULTO[[#This Row],[UF]],tabESTADOS[[#All],[SIGLA]],tabESTADOS[[#All],[FEDERAÇÃO]]))</f>
        <v>FCFM</v>
      </c>
      <c r="E145" s="6">
        <v>0</v>
      </c>
      <c r="F145" s="7">
        <v>0</v>
      </c>
      <c r="G145" s="7">
        <v>95</v>
      </c>
      <c r="H145" s="7">
        <v>0</v>
      </c>
      <c r="I145" s="9">
        <f>IF(tabADULTO[[#This Row],[ATLETA]]="","",SUM(F145:H145))</f>
        <v>95</v>
      </c>
    </row>
    <row r="146" spans="1:9" ht="20.100000000000001" customHeight="1" x14ac:dyDescent="0.3">
      <c r="A146" s="8">
        <v>145</v>
      </c>
      <c r="B146" s="6" t="s">
        <v>481</v>
      </c>
      <c r="C146" s="6" t="s">
        <v>63</v>
      </c>
      <c r="D146" s="6" t="str" cm="1">
        <f t="array" ref="D146">IF($C145="","",_xlfn.XLOOKUP(tabADULTO[[#This Row],[UF]],tabESTADOS[[#All],[SIGLA]],tabESTADOS[[#All],[FEDERAÇÃO]]))</f>
        <v>FGFM</v>
      </c>
      <c r="E146" s="6">
        <v>0</v>
      </c>
      <c r="F146" s="7">
        <v>0</v>
      </c>
      <c r="G146" s="7">
        <v>90</v>
      </c>
      <c r="H146" s="7">
        <v>0</v>
      </c>
      <c r="I146" s="9">
        <f>IF(tabADULTO[[#This Row],[ATLETA]]="","",SUM(F146:H146))</f>
        <v>90</v>
      </c>
    </row>
    <row r="147" spans="1:9" ht="20.100000000000001" customHeight="1" x14ac:dyDescent="0.3">
      <c r="A147" s="8">
        <v>146</v>
      </c>
      <c r="B147" s="6" t="s">
        <v>440</v>
      </c>
      <c r="C147" s="6" t="s">
        <v>71</v>
      </c>
      <c r="D147" s="6" t="str" cm="1">
        <f t="array" ref="D147">IF($C146="","",_xlfn.XLOOKUP(tabADULTO[[#This Row],[UF]],tabESTADOS[[#All],[SIGLA]],tabESTADOS[[#All],[FEDERAÇÃO]]))</f>
        <v>FCFM</v>
      </c>
      <c r="E147" s="6">
        <v>275</v>
      </c>
      <c r="F147" s="7">
        <v>0</v>
      </c>
      <c r="G147" s="7">
        <v>85</v>
      </c>
      <c r="H147" s="7">
        <v>0</v>
      </c>
      <c r="I147" s="9">
        <f>IF(tabADULTO[[#This Row],[ATLETA]]="","",SUM(F147:H147))</f>
        <v>85</v>
      </c>
    </row>
    <row r="148" spans="1:9" ht="20.100000000000001" customHeight="1" x14ac:dyDescent="0.3">
      <c r="A148" s="8">
        <v>147</v>
      </c>
      <c r="B148" s="6" t="s">
        <v>482</v>
      </c>
      <c r="C148" s="6" t="s">
        <v>74</v>
      </c>
      <c r="D148" s="6" t="str" cm="1">
        <f t="array" ref="D148">IF($C147="","",_xlfn.XLOOKUP(tabADULTO[[#This Row],[UF]],tabESTADOS[[#All],[SIGLA]],tabESTADOS[[#All],[FEDERAÇÃO]]))</f>
        <v>FPFM</v>
      </c>
      <c r="E148" s="6">
        <v>0</v>
      </c>
      <c r="F148" s="7">
        <v>0</v>
      </c>
      <c r="G148" s="7">
        <v>0</v>
      </c>
      <c r="H148" s="7">
        <v>80</v>
      </c>
      <c r="I148" s="9">
        <f>IF(tabADULTO[[#This Row],[ATLETA]]="","",SUM(F148:H148))</f>
        <v>80</v>
      </c>
    </row>
    <row r="149" spans="1:9" ht="20.100000000000001" customHeight="1" x14ac:dyDescent="0.3">
      <c r="A149" s="8">
        <v>148</v>
      </c>
      <c r="B149" s="6" t="s">
        <v>466</v>
      </c>
      <c r="C149" s="6" t="s">
        <v>18</v>
      </c>
      <c r="D149" s="6" t="str" cm="1">
        <f t="array" ref="D149">IF($C148="","",_xlfn.XLOOKUP(tabADULTO[[#This Row],[UF]],tabESTADOS[[#All],[SIGLA]],tabESTADOS[[#All],[FEDERAÇÃO]]))</f>
        <v>FEFMAM</v>
      </c>
      <c r="E149" s="6">
        <v>110</v>
      </c>
      <c r="F149" s="7">
        <v>20</v>
      </c>
      <c r="G149" s="7">
        <v>55</v>
      </c>
      <c r="H149" s="7">
        <v>0</v>
      </c>
      <c r="I149" s="9">
        <f>IF(tabADULTO[[#This Row],[ATLETA]]="","",SUM(F149:H149))</f>
        <v>75</v>
      </c>
    </row>
    <row r="150" spans="1:9" ht="20.100000000000001" customHeight="1" x14ac:dyDescent="0.3">
      <c r="A150" s="8">
        <v>149</v>
      </c>
      <c r="B150" s="6" t="s">
        <v>483</v>
      </c>
      <c r="C150" s="6" t="s">
        <v>71</v>
      </c>
      <c r="D150" s="6" t="str" cm="1">
        <f t="array" ref="D150">IF($C149="","",_xlfn.XLOOKUP(tabADULTO[[#This Row],[UF]],tabESTADOS[[#All],[SIGLA]],tabESTADOS[[#All],[FEDERAÇÃO]]))</f>
        <v>FCFM</v>
      </c>
      <c r="E150" s="6">
        <v>0</v>
      </c>
      <c r="F150" s="7">
        <v>0</v>
      </c>
      <c r="G150" s="7">
        <v>75</v>
      </c>
      <c r="H150" s="7">
        <v>0</v>
      </c>
      <c r="I150" s="9">
        <f>IF(tabADULTO[[#This Row],[ATLETA]]="","",SUM(F150:H150))</f>
        <v>75</v>
      </c>
    </row>
    <row r="151" spans="1:9" ht="20.100000000000001" customHeight="1" x14ac:dyDescent="0.3">
      <c r="A151" s="8">
        <v>150</v>
      </c>
      <c r="B151" s="6" t="s">
        <v>484</v>
      </c>
      <c r="C151" s="6" t="s">
        <v>49</v>
      </c>
      <c r="D151" s="6" t="str" cm="1">
        <f t="array" ref="D151">IF($C150="","",_xlfn.XLOOKUP(tabADULTO[[#This Row],[UF]],tabESTADOS[[#All],[SIGLA]],tabESTADOS[[#All],[FEDERAÇÃO]]))</f>
        <v>FFMP</v>
      </c>
      <c r="E151" s="6">
        <v>0</v>
      </c>
      <c r="F151" s="7">
        <v>75</v>
      </c>
      <c r="G151" s="7">
        <v>0</v>
      </c>
      <c r="H151" s="7">
        <v>0</v>
      </c>
      <c r="I151" s="9">
        <f>IF(tabADULTO[[#This Row],[ATLETA]]="","",SUM(F151:H151))</f>
        <v>75</v>
      </c>
    </row>
    <row r="152" spans="1:9" ht="20.100000000000001" customHeight="1" x14ac:dyDescent="0.3">
      <c r="A152" s="8">
        <v>151</v>
      </c>
      <c r="B152" s="6" t="s">
        <v>448</v>
      </c>
      <c r="C152" s="6" t="s">
        <v>13</v>
      </c>
      <c r="D152" s="6" t="str" cm="1">
        <f t="array" ref="D152">IF($C151="","",_xlfn.XLOOKUP(tabADULTO[[#This Row],[UF]],tabESTADOS[[#All],[SIGLA]],tabESTADOS[[#All],[FEDERAÇÃO]]))</f>
        <v>FAFM</v>
      </c>
      <c r="E152" s="6">
        <v>215</v>
      </c>
      <c r="F152" s="7">
        <v>70</v>
      </c>
      <c r="G152" s="7">
        <v>0</v>
      </c>
      <c r="H152" s="7">
        <v>2</v>
      </c>
      <c r="I152" s="9">
        <f>IF(tabADULTO[[#This Row],[ATLETA]]="","",SUM(F152:H152))</f>
        <v>72</v>
      </c>
    </row>
    <row r="153" spans="1:9" ht="20.100000000000001" customHeight="1" x14ac:dyDescent="0.3">
      <c r="A153" s="8">
        <v>152</v>
      </c>
      <c r="B153" s="6" t="s">
        <v>485</v>
      </c>
      <c r="C153" s="6" t="s">
        <v>74</v>
      </c>
      <c r="D153" s="6" t="str" cm="1">
        <f t="array" ref="D153">IF($C152="","",_xlfn.XLOOKUP(tabADULTO[[#This Row],[UF]],tabESTADOS[[#All],[SIGLA]],tabESTADOS[[#All],[FEDERAÇÃO]]))</f>
        <v>FPFM</v>
      </c>
      <c r="E153" s="6">
        <v>0</v>
      </c>
      <c r="F153" s="7">
        <v>0</v>
      </c>
      <c r="G153" s="7">
        <v>70</v>
      </c>
      <c r="H153" s="7">
        <v>0</v>
      </c>
      <c r="I153" s="9">
        <f>IF(tabADULTO[[#This Row],[ATLETA]]="","",SUM(F153:H153))</f>
        <v>70</v>
      </c>
    </row>
    <row r="154" spans="1:9" ht="20.100000000000001" customHeight="1" x14ac:dyDescent="0.3">
      <c r="A154" s="8">
        <v>153</v>
      </c>
      <c r="B154" s="6" t="s">
        <v>486</v>
      </c>
      <c r="C154" s="6" t="s">
        <v>6</v>
      </c>
      <c r="D154" s="6" t="str" cm="1">
        <f t="array" ref="D154">IF($C153="","",_xlfn.XLOOKUP(tabADULTO[[#This Row],[UF]],tabESTADOS[[#All],[SIGLA]],tabESTADOS[[#All],[FEDERAÇÃO]]))</f>
        <v>FEFUMERJ</v>
      </c>
      <c r="E154" s="6">
        <v>0</v>
      </c>
      <c r="F154" s="7">
        <v>65</v>
      </c>
      <c r="G154" s="7">
        <v>0</v>
      </c>
      <c r="H154" s="7">
        <v>0</v>
      </c>
      <c r="I154" s="9">
        <f>IF(tabADULTO[[#This Row],[ATLETA]]="","",SUM(F154:H154))</f>
        <v>65</v>
      </c>
    </row>
    <row r="155" spans="1:9" ht="20.100000000000001" customHeight="1" x14ac:dyDescent="0.3">
      <c r="A155" s="8">
        <v>154</v>
      </c>
      <c r="B155" s="6" t="s">
        <v>487</v>
      </c>
      <c r="C155" s="6" t="s">
        <v>49</v>
      </c>
      <c r="D155" s="6" t="str" cm="1">
        <f t="array" ref="D155">IF($C154="","",_xlfn.XLOOKUP(tabADULTO[[#This Row],[UF]],tabESTADOS[[#All],[SIGLA]],tabESTADOS[[#All],[FEDERAÇÃO]]))</f>
        <v>FFMP</v>
      </c>
      <c r="E155" s="6">
        <v>0</v>
      </c>
      <c r="F155" s="7">
        <v>60</v>
      </c>
      <c r="G155" s="7">
        <v>0</v>
      </c>
      <c r="H155" s="7">
        <v>0</v>
      </c>
      <c r="I155" s="9">
        <f>IF(tabADULTO[[#This Row],[ATLETA]]="","",SUM(F155:H155))</f>
        <v>60</v>
      </c>
    </row>
    <row r="156" spans="1:9" ht="20.100000000000001" customHeight="1" x14ac:dyDescent="0.3">
      <c r="A156" s="8">
        <v>155</v>
      </c>
      <c r="B156" s="6" t="s">
        <v>488</v>
      </c>
      <c r="C156" s="6" t="s">
        <v>74</v>
      </c>
      <c r="D156" s="6" t="str" cm="1">
        <f t="array" ref="D156">IF($C155="","",_xlfn.XLOOKUP(tabADULTO[[#This Row],[UF]],tabESTADOS[[#All],[SIGLA]],tabESTADOS[[#All],[FEDERAÇÃO]]))</f>
        <v>FPFM</v>
      </c>
      <c r="E156" s="6">
        <v>0</v>
      </c>
      <c r="F156" s="7">
        <v>0</v>
      </c>
      <c r="G156" s="7">
        <v>60</v>
      </c>
      <c r="H156" s="7">
        <v>0</v>
      </c>
      <c r="I156" s="9">
        <f>IF(tabADULTO[[#This Row],[ATLETA]]="","",SUM(F156:H156))</f>
        <v>60</v>
      </c>
    </row>
    <row r="157" spans="1:9" ht="20.100000000000001" customHeight="1" x14ac:dyDescent="0.3">
      <c r="A157" s="8">
        <v>156</v>
      </c>
      <c r="B157" s="6" t="s">
        <v>489</v>
      </c>
      <c r="C157" s="6" t="s">
        <v>71</v>
      </c>
      <c r="D157" s="6" t="str" cm="1">
        <f t="array" ref="D157">IF($C156="","",_xlfn.XLOOKUP(tabADULTO[[#This Row],[UF]],tabESTADOS[[#All],[SIGLA]],tabESTADOS[[#All],[FEDERAÇÃO]]))</f>
        <v>FCFM</v>
      </c>
      <c r="E157" s="6">
        <v>0</v>
      </c>
      <c r="F157" s="7">
        <v>0</v>
      </c>
      <c r="G157" s="7">
        <v>50</v>
      </c>
      <c r="H157" s="7">
        <v>0</v>
      </c>
      <c r="I157" s="9">
        <f>IF(tabADULTO[[#This Row],[ATLETA]]="","",SUM(F157:H157))</f>
        <v>50</v>
      </c>
    </row>
    <row r="158" spans="1:9" ht="20.100000000000001" customHeight="1" x14ac:dyDescent="0.3">
      <c r="A158" s="8">
        <v>157</v>
      </c>
      <c r="B158" s="6" t="s">
        <v>490</v>
      </c>
      <c r="C158" s="6" t="s">
        <v>32</v>
      </c>
      <c r="D158" s="6" t="str" cm="1">
        <f t="array" ref="D158">IF($C157="","",_xlfn.XLOOKUP(tabADULTO[[#This Row],[UF]],tabESTADOS[[#All],[SIGLA]],tabESTADOS[[#All],[FEDERAÇÃO]]))</f>
        <v>FGOFM</v>
      </c>
      <c r="E158" s="6">
        <v>0</v>
      </c>
      <c r="F158" s="7">
        <v>50</v>
      </c>
      <c r="G158" s="7">
        <v>0</v>
      </c>
      <c r="H158" s="7">
        <v>0</v>
      </c>
      <c r="I158" s="9">
        <f>IF(tabADULTO[[#This Row],[ATLETA]]="","",SUM(F158:H158))</f>
        <v>50</v>
      </c>
    </row>
    <row r="159" spans="1:9" ht="20.100000000000001" customHeight="1" x14ac:dyDescent="0.3">
      <c r="A159" s="8">
        <v>158</v>
      </c>
      <c r="B159" s="6" t="s">
        <v>491</v>
      </c>
      <c r="C159" s="6" t="s">
        <v>18</v>
      </c>
      <c r="D159" s="6" t="str" cm="1">
        <f t="array" ref="D159">IF($C158="","",_xlfn.XLOOKUP(tabADULTO[[#This Row],[UF]],tabESTADOS[[#All],[SIGLA]],tabESTADOS[[#All],[FEDERAÇÃO]]))</f>
        <v>FEFMAM</v>
      </c>
      <c r="E159" s="6">
        <v>0</v>
      </c>
      <c r="F159" s="7">
        <v>0</v>
      </c>
      <c r="G159" s="7">
        <v>45</v>
      </c>
      <c r="H159" s="7">
        <v>0</v>
      </c>
      <c r="I159" s="9">
        <f>IF(tabADULTO[[#This Row],[ATLETA]]="","",SUM(F159:H159))</f>
        <v>45</v>
      </c>
    </row>
    <row r="160" spans="1:9" ht="20.100000000000001" customHeight="1" x14ac:dyDescent="0.3">
      <c r="A160" s="8">
        <v>159</v>
      </c>
      <c r="B160" s="6" t="s">
        <v>201</v>
      </c>
      <c r="C160" s="6" t="s">
        <v>74</v>
      </c>
      <c r="D160" s="6" t="str" cm="1">
        <f t="array" ref="D160">IF($C159="","",_xlfn.XLOOKUP(tabADULTO[[#This Row],[UF]],tabESTADOS[[#All],[SIGLA]],tabESTADOS[[#All],[FEDERAÇÃO]]))</f>
        <v>FPFM</v>
      </c>
      <c r="E160" s="6">
        <v>0</v>
      </c>
      <c r="F160" s="7">
        <v>0</v>
      </c>
      <c r="G160" s="7">
        <v>0</v>
      </c>
      <c r="H160" s="7">
        <v>45</v>
      </c>
      <c r="I160" s="9">
        <f>IF(tabADULTO[[#This Row],[ATLETA]]="","",SUM(F160:H160))</f>
        <v>45</v>
      </c>
    </row>
    <row r="161" spans="1:9" ht="20.100000000000001" customHeight="1" x14ac:dyDescent="0.3">
      <c r="A161" s="8">
        <v>160</v>
      </c>
      <c r="B161" s="6" t="s">
        <v>492</v>
      </c>
      <c r="C161" s="6" t="s">
        <v>27</v>
      </c>
      <c r="D161" s="6" t="str" cm="1">
        <f t="array" ref="D161">IF($C160="","",_xlfn.XLOOKUP(tabADULTO[[#This Row],[UF]],tabESTADOS[[#All],[SIGLA]],tabESTADOS[[#All],[FEDERAÇÃO]]))</f>
        <v>FBFM</v>
      </c>
      <c r="E161" s="6">
        <v>0</v>
      </c>
      <c r="F161" s="7">
        <v>0</v>
      </c>
      <c r="G161" s="7">
        <v>0</v>
      </c>
      <c r="H161" s="7">
        <v>40</v>
      </c>
      <c r="I161" s="9">
        <f>IF(tabADULTO[[#This Row],[ATLETA]]="","",SUM(F161:H161))</f>
        <v>40</v>
      </c>
    </row>
    <row r="162" spans="1:9" ht="20.100000000000001" customHeight="1" x14ac:dyDescent="0.3">
      <c r="A162" s="8">
        <v>161</v>
      </c>
      <c r="B162" s="6" t="s">
        <v>493</v>
      </c>
      <c r="C162" s="6" t="s">
        <v>63</v>
      </c>
      <c r="D162" s="6" t="str" cm="1">
        <f t="array" ref="D162">IF($C161="","",_xlfn.XLOOKUP(tabADULTO[[#This Row],[UF]],tabESTADOS[[#All],[SIGLA]],tabESTADOS[[#All],[FEDERAÇÃO]]))</f>
        <v>FGFM</v>
      </c>
      <c r="E162" s="6">
        <v>0</v>
      </c>
      <c r="F162" s="7">
        <v>0</v>
      </c>
      <c r="G162" s="7">
        <v>35</v>
      </c>
      <c r="H162" s="7">
        <v>0</v>
      </c>
      <c r="I162" s="9">
        <f>IF(tabADULTO[[#This Row],[ATLETA]]="","",SUM(F162:H162))</f>
        <v>35</v>
      </c>
    </row>
    <row r="163" spans="1:9" ht="20.100000000000001" customHeight="1" x14ac:dyDescent="0.3">
      <c r="A163" s="8">
        <v>162</v>
      </c>
      <c r="B163" s="6" t="s">
        <v>494</v>
      </c>
      <c r="C163" s="6" t="s">
        <v>74</v>
      </c>
      <c r="D163" s="6" t="str" cm="1">
        <f t="array" ref="D163">IF($C162="","",_xlfn.XLOOKUP(tabADULTO[[#This Row],[UF]],tabESTADOS[[#All],[SIGLA]],tabESTADOS[[#All],[FEDERAÇÃO]]))</f>
        <v>FPFM</v>
      </c>
      <c r="E163" s="6">
        <v>0</v>
      </c>
      <c r="F163" s="7">
        <v>0</v>
      </c>
      <c r="G163" s="7">
        <v>0</v>
      </c>
      <c r="H163" s="7">
        <v>35</v>
      </c>
      <c r="I163" s="9">
        <f>IF(tabADULTO[[#This Row],[ATLETA]]="","",SUM(F163:H163))</f>
        <v>35</v>
      </c>
    </row>
    <row r="164" spans="1:9" ht="20.100000000000001" customHeight="1" x14ac:dyDescent="0.3">
      <c r="A164" s="8">
        <v>163</v>
      </c>
      <c r="B164" s="6" t="s">
        <v>495</v>
      </c>
      <c r="C164" s="6" t="s">
        <v>32</v>
      </c>
      <c r="D164" s="6" t="str" cm="1">
        <f t="array" ref="D164">IF($C163="","",_xlfn.XLOOKUP(tabADULTO[[#This Row],[UF]],tabESTADOS[[#All],[SIGLA]],tabESTADOS[[#All],[FEDERAÇÃO]]))</f>
        <v>FGOFM</v>
      </c>
      <c r="E164" s="6">
        <v>0</v>
      </c>
      <c r="F164" s="7">
        <v>35</v>
      </c>
      <c r="G164" s="7">
        <v>0</v>
      </c>
      <c r="H164" s="7">
        <v>0</v>
      </c>
      <c r="I164" s="9">
        <f>IF(tabADULTO[[#This Row],[ATLETA]]="","",SUM(F164:H164))</f>
        <v>35</v>
      </c>
    </row>
    <row r="165" spans="1:9" ht="20.100000000000001" customHeight="1" x14ac:dyDescent="0.3">
      <c r="A165" s="8">
        <v>164</v>
      </c>
      <c r="B165" s="6" t="s">
        <v>455</v>
      </c>
      <c r="C165" s="6" t="s">
        <v>74</v>
      </c>
      <c r="D165" s="6" t="str" cm="1">
        <f t="array" ref="D165">IF($C164="","",_xlfn.XLOOKUP(tabADULTO[[#This Row],[UF]],tabESTADOS[[#All],[SIGLA]],tabESTADOS[[#All],[FEDERAÇÃO]]))</f>
        <v>FPFM</v>
      </c>
      <c r="E165" s="6">
        <v>205</v>
      </c>
      <c r="F165" s="7">
        <v>0</v>
      </c>
      <c r="G165" s="7">
        <v>30</v>
      </c>
      <c r="H165" s="7">
        <v>0</v>
      </c>
      <c r="I165" s="9">
        <f>IF(tabADULTO[[#This Row],[ATLETA]]="","",SUM(F165:H165))</f>
        <v>30</v>
      </c>
    </row>
    <row r="166" spans="1:9" ht="20.100000000000001" customHeight="1" x14ac:dyDescent="0.3">
      <c r="A166" s="8">
        <v>165</v>
      </c>
      <c r="B166" s="6" t="s">
        <v>496</v>
      </c>
      <c r="C166" s="6" t="s">
        <v>49</v>
      </c>
      <c r="D166" s="6" t="str" cm="1">
        <f t="array" ref="D166">IF($C165="","",_xlfn.XLOOKUP(tabADULTO[[#This Row],[UF]],tabESTADOS[[#All],[SIGLA]],tabESTADOS[[#All],[FEDERAÇÃO]]))</f>
        <v>FFMP</v>
      </c>
      <c r="E166" s="6">
        <v>0</v>
      </c>
      <c r="F166" s="7">
        <v>30</v>
      </c>
      <c r="G166" s="7">
        <v>0</v>
      </c>
      <c r="H166" s="7">
        <v>0</v>
      </c>
      <c r="I166" s="9">
        <f>IF(tabADULTO[[#This Row],[ATLETA]]="","",SUM(F166:H166))</f>
        <v>30</v>
      </c>
    </row>
    <row r="167" spans="1:9" ht="20.100000000000001" customHeight="1" x14ac:dyDescent="0.3">
      <c r="A167" s="8">
        <v>166</v>
      </c>
      <c r="B167" s="6" t="s">
        <v>497</v>
      </c>
      <c r="C167" s="6" t="s">
        <v>71</v>
      </c>
      <c r="D167" s="6" t="str" cm="1">
        <f t="array" ref="D167">IF($C166="","",_xlfn.XLOOKUP(tabADULTO[[#This Row],[UF]],tabESTADOS[[#All],[SIGLA]],tabESTADOS[[#All],[FEDERAÇÃO]]))</f>
        <v>FCFM</v>
      </c>
      <c r="E167" s="6">
        <v>0</v>
      </c>
      <c r="F167" s="7">
        <v>8</v>
      </c>
      <c r="G167" s="7">
        <v>20</v>
      </c>
      <c r="H167" s="7">
        <v>0</v>
      </c>
      <c r="I167" s="9">
        <f>IF(tabADULTO[[#This Row],[ATLETA]]="","",SUM(F167:H167))</f>
        <v>28</v>
      </c>
    </row>
    <row r="168" spans="1:9" ht="20.100000000000001" customHeight="1" x14ac:dyDescent="0.3">
      <c r="A168" s="8">
        <v>167</v>
      </c>
      <c r="B168" s="6" t="s">
        <v>498</v>
      </c>
      <c r="C168" s="6" t="s">
        <v>52</v>
      </c>
      <c r="D168" s="6" t="str" cm="1">
        <f t="array" ref="D168">IF($C167="","",_xlfn.XLOOKUP(tabADULTO[[#This Row],[UF]],tabESTADOS[[#All],[SIGLA]],tabESTADOS[[#All],[FEDERAÇÃO]]))</f>
        <v>FPEFM</v>
      </c>
      <c r="E168" s="6">
        <v>0</v>
      </c>
      <c r="F168" s="7">
        <v>0</v>
      </c>
      <c r="G168" s="7">
        <v>25</v>
      </c>
      <c r="H168" s="7">
        <v>0</v>
      </c>
      <c r="I168" s="9">
        <f>IF(tabADULTO[[#This Row],[ATLETA]]="","",SUM(F168:H168))</f>
        <v>25</v>
      </c>
    </row>
    <row r="169" spans="1:9" ht="20.100000000000001" customHeight="1" x14ac:dyDescent="0.3">
      <c r="A169" s="8">
        <v>168</v>
      </c>
      <c r="B169" s="6" t="s">
        <v>499</v>
      </c>
      <c r="C169" s="6" t="s">
        <v>52</v>
      </c>
      <c r="D169" s="6" t="str" cm="1">
        <f t="array" ref="D169">IF($C168="","",_xlfn.XLOOKUP(tabADULTO[[#This Row],[UF]],tabESTADOS[[#All],[SIGLA]],tabESTADOS[[#All],[FEDERAÇÃO]]))</f>
        <v>FPEFM</v>
      </c>
      <c r="E169" s="6">
        <v>0</v>
      </c>
      <c r="F169" s="7">
        <v>0</v>
      </c>
      <c r="G169" s="7">
        <v>0</v>
      </c>
      <c r="H169" s="7">
        <v>25</v>
      </c>
      <c r="I169" s="9">
        <f>IF(tabADULTO[[#This Row],[ATLETA]]="","",SUM(F169:H169))</f>
        <v>25</v>
      </c>
    </row>
    <row r="170" spans="1:9" ht="20.100000000000001" customHeight="1" x14ac:dyDescent="0.3">
      <c r="A170" s="8">
        <v>169</v>
      </c>
      <c r="B170" s="6" t="s">
        <v>500</v>
      </c>
      <c r="C170" s="6" t="s">
        <v>52</v>
      </c>
      <c r="D170" s="6" t="str" cm="1">
        <f t="array" ref="D170">IF($C169="","",_xlfn.XLOOKUP(tabADULTO[[#This Row],[UF]],tabESTADOS[[#All],[SIGLA]],tabESTADOS[[#All],[FEDERAÇÃO]]))</f>
        <v>FPEFM</v>
      </c>
      <c r="E170" s="6">
        <v>0</v>
      </c>
      <c r="F170" s="7">
        <v>0</v>
      </c>
      <c r="G170" s="7">
        <v>0</v>
      </c>
      <c r="H170" s="7">
        <v>16</v>
      </c>
      <c r="I170" s="9">
        <f>IF(tabADULTO[[#This Row],[ATLETA]]="","",SUM(F170:H170))</f>
        <v>16</v>
      </c>
    </row>
    <row r="171" spans="1:9" ht="20.100000000000001" customHeight="1" x14ac:dyDescent="0.3">
      <c r="A171" s="8">
        <v>170</v>
      </c>
      <c r="B171" s="6" t="s">
        <v>501</v>
      </c>
      <c r="C171" s="6" t="s">
        <v>71</v>
      </c>
      <c r="D171" s="6" t="str" cm="1">
        <f t="array" ref="D171">IF($C170="","",_xlfn.XLOOKUP(tabADULTO[[#This Row],[UF]],tabESTADOS[[#All],[SIGLA]],tabESTADOS[[#All],[FEDERAÇÃO]]))</f>
        <v>FCFM</v>
      </c>
      <c r="E171" s="6">
        <v>0</v>
      </c>
      <c r="F171" s="7">
        <v>0</v>
      </c>
      <c r="G171" s="7">
        <v>16</v>
      </c>
      <c r="H171" s="7">
        <v>0</v>
      </c>
      <c r="I171" s="9">
        <f>IF(tabADULTO[[#This Row],[ATLETA]]="","",SUM(F171:H171))</f>
        <v>16</v>
      </c>
    </row>
    <row r="172" spans="1:9" ht="20.100000000000001" customHeight="1" x14ac:dyDescent="0.3">
      <c r="A172" s="8">
        <v>171</v>
      </c>
      <c r="B172" s="6" t="s">
        <v>502</v>
      </c>
      <c r="C172" s="6" t="s">
        <v>40</v>
      </c>
      <c r="D172" s="6" t="str" cm="1">
        <f t="array" ref="D172">IF($C171="","",_xlfn.XLOOKUP(tabADULTO[[#This Row],[UF]],tabESTADOS[[#All],[SIGLA]],tabESTADOS[[#All],[FEDERAÇÃO]]))</f>
        <v>FEFUMEMGE</v>
      </c>
      <c r="E172" s="6">
        <v>0</v>
      </c>
      <c r="F172" s="7">
        <v>0</v>
      </c>
      <c r="G172" s="7">
        <v>12</v>
      </c>
      <c r="H172" s="7">
        <v>2</v>
      </c>
      <c r="I172" s="9">
        <f>IF(tabADULTO[[#This Row],[ATLETA]]="","",SUM(F172:H172))</f>
        <v>14</v>
      </c>
    </row>
    <row r="173" spans="1:9" ht="20.100000000000001" customHeight="1" x14ac:dyDescent="0.3">
      <c r="A173" s="8">
        <v>172</v>
      </c>
      <c r="B173" s="6" t="s">
        <v>490</v>
      </c>
      <c r="C173" s="6" t="s">
        <v>49</v>
      </c>
      <c r="D173" s="6" t="str" cm="1">
        <f t="array" ref="D173">IF($C172="","",_xlfn.XLOOKUP(tabADULTO[[#This Row],[UF]],tabESTADOS[[#All],[SIGLA]],tabESTADOS[[#All],[FEDERAÇÃO]]))</f>
        <v>FFMP</v>
      </c>
      <c r="E173" s="6">
        <v>0</v>
      </c>
      <c r="F173" s="7">
        <v>12</v>
      </c>
      <c r="G173" s="7">
        <v>0</v>
      </c>
      <c r="H173" s="7">
        <v>0</v>
      </c>
      <c r="I173" s="9">
        <f>IF(tabADULTO[[#This Row],[ATLETA]]="","",SUM(F173:H173))</f>
        <v>12</v>
      </c>
    </row>
    <row r="174" spans="1:9" ht="20.100000000000001" customHeight="1" x14ac:dyDescent="0.3">
      <c r="A174" s="8">
        <v>173</v>
      </c>
      <c r="B174" s="6" t="s">
        <v>114</v>
      </c>
      <c r="C174" s="6" t="s">
        <v>74</v>
      </c>
      <c r="D174" s="6" t="str" cm="1">
        <f t="array" ref="D174">IF($C173="","",_xlfn.XLOOKUP(tabADULTO[[#This Row],[UF]],tabESTADOS[[#All],[SIGLA]],tabESTADOS[[#All],[FEDERAÇÃO]]))</f>
        <v>FPFM</v>
      </c>
      <c r="E174" s="6">
        <v>0</v>
      </c>
      <c r="F174" s="7">
        <v>0</v>
      </c>
      <c r="G174" s="7">
        <v>0</v>
      </c>
      <c r="H174" s="7">
        <v>10</v>
      </c>
      <c r="I174" s="9">
        <f>IF(tabADULTO[[#This Row],[ATLETA]]="","",SUM(F174:H174))</f>
        <v>10</v>
      </c>
    </row>
    <row r="175" spans="1:9" ht="20.100000000000001" customHeight="1" x14ac:dyDescent="0.3">
      <c r="A175" s="8">
        <v>174</v>
      </c>
      <c r="B175" s="6" t="s">
        <v>503</v>
      </c>
      <c r="C175" s="6" t="s">
        <v>40</v>
      </c>
      <c r="D175" s="6" t="str" cm="1">
        <f t="array" ref="D175">IF($C174="","",_xlfn.XLOOKUP(tabADULTO[[#This Row],[UF]],tabESTADOS[[#All],[SIGLA]],tabESTADOS[[#All],[FEDERAÇÃO]]))</f>
        <v>FEFUMEMGE</v>
      </c>
      <c r="E175" s="6">
        <v>0</v>
      </c>
      <c r="F175" s="7">
        <v>0</v>
      </c>
      <c r="G175" s="7">
        <v>0</v>
      </c>
      <c r="H175" s="7">
        <v>8</v>
      </c>
      <c r="I175" s="9">
        <f>IF(tabADULTO[[#This Row],[ATLETA]]="","",SUM(F175:H175))</f>
        <v>8</v>
      </c>
    </row>
    <row r="176" spans="1:9" ht="20.100000000000001" customHeight="1" x14ac:dyDescent="0.3">
      <c r="A176" s="8">
        <v>175</v>
      </c>
      <c r="B176" s="6" t="s">
        <v>504</v>
      </c>
      <c r="C176" s="6" t="s">
        <v>71</v>
      </c>
      <c r="D176" s="6" t="str" cm="1">
        <f t="array" ref="D176">IF($C175="","",_xlfn.XLOOKUP(tabADULTO[[#This Row],[UF]],tabESTADOS[[#All],[SIGLA]],tabESTADOS[[#All],[FEDERAÇÃO]]))</f>
        <v>FCFM</v>
      </c>
      <c r="E176" s="6">
        <v>0</v>
      </c>
      <c r="F176" s="7">
        <v>0</v>
      </c>
      <c r="G176" s="7">
        <v>4</v>
      </c>
      <c r="H176" s="7">
        <v>0</v>
      </c>
      <c r="I176" s="9">
        <f>IF(tabADULTO[[#This Row],[ATLETA]]="","",SUM(F176:H176))</f>
        <v>4</v>
      </c>
    </row>
    <row r="177" spans="1:9" ht="20.100000000000001" customHeight="1" x14ac:dyDescent="0.3">
      <c r="A177" s="8">
        <v>176</v>
      </c>
      <c r="B177" s="6" t="s">
        <v>505</v>
      </c>
      <c r="C177" s="6" t="s">
        <v>24</v>
      </c>
      <c r="D177" s="6" t="str" cm="1">
        <f t="array" ref="D177">IF($C176="","",_xlfn.XLOOKUP(tabADULTO[[#This Row],[UF]],tabESTADOS[[#All],[SIGLA]],tabESTADOS[[#All],[FEDERAÇÃO]]))</f>
        <v>FUTMECE</v>
      </c>
      <c r="E177" s="6">
        <v>0</v>
      </c>
      <c r="F177" s="7">
        <v>0</v>
      </c>
      <c r="G177" s="7">
        <v>0</v>
      </c>
      <c r="H177" s="7">
        <v>4</v>
      </c>
      <c r="I177" s="9">
        <f>IF(tabADULTO[[#This Row],[ATLETA]]="","",SUM(F177:H177))</f>
        <v>4</v>
      </c>
    </row>
    <row r="178" spans="1:9" ht="20.100000000000001" customHeight="1" x14ac:dyDescent="0.3">
      <c r="A178" s="8">
        <v>177</v>
      </c>
      <c r="B178" s="6" t="s">
        <v>467</v>
      </c>
      <c r="C178" s="6" t="s">
        <v>52</v>
      </c>
      <c r="D178" s="6" t="str" cm="1">
        <f t="array" ref="D178">IF($C177="","",_xlfn.XLOOKUP(tabADULTO[[#This Row],[UF]],tabESTADOS[[#All],[SIGLA]],tabESTADOS[[#All],[FEDERAÇÃO]]))</f>
        <v>FPEFM</v>
      </c>
      <c r="E178" s="6">
        <v>175</v>
      </c>
      <c r="F178" s="7">
        <v>0</v>
      </c>
      <c r="G178" s="7">
        <v>0</v>
      </c>
      <c r="H178" s="7">
        <v>2</v>
      </c>
      <c r="I178" s="9">
        <f>IF(tabADULTO[[#This Row],[ATLETA]]="","",SUM(F178:H178))</f>
        <v>2</v>
      </c>
    </row>
    <row r="179" spans="1:9" ht="20.100000000000001" customHeight="1" x14ac:dyDescent="0.3">
      <c r="A179" s="8">
        <v>178</v>
      </c>
      <c r="B179" s="6" t="s">
        <v>469</v>
      </c>
      <c r="C179" s="6" t="s">
        <v>52</v>
      </c>
      <c r="D179" s="6" t="str" cm="1">
        <f t="array" ref="D179">IF($C178="","",_xlfn.XLOOKUP(tabADULTO[[#This Row],[UF]],tabESTADOS[[#All],[SIGLA]],tabESTADOS[[#All],[FEDERAÇÃO]]))</f>
        <v>FPEFM</v>
      </c>
      <c r="E179" s="6">
        <v>140</v>
      </c>
      <c r="F179" s="7">
        <v>0</v>
      </c>
      <c r="G179" s="7">
        <v>0</v>
      </c>
      <c r="H179" s="7">
        <v>2</v>
      </c>
      <c r="I179" s="9">
        <f>IF(tabADULTO[[#This Row],[ATLETA]]="","",SUM(F179:H179))</f>
        <v>2</v>
      </c>
    </row>
    <row r="180" spans="1:9" ht="20.100000000000001" customHeight="1" x14ac:dyDescent="0.3">
      <c r="A180" s="8">
        <v>179</v>
      </c>
      <c r="B180" s="6" t="s">
        <v>474</v>
      </c>
      <c r="C180" s="6" t="s">
        <v>74</v>
      </c>
      <c r="D180" s="6" t="str" cm="1">
        <f t="array" ref="D180">IF($C179="","",_xlfn.XLOOKUP(tabADULTO[[#This Row],[UF]],tabESTADOS[[#All],[SIGLA]],tabESTADOS[[#All],[FEDERAÇÃO]]))</f>
        <v>FPFM</v>
      </c>
      <c r="E180" s="6">
        <v>115</v>
      </c>
      <c r="F180" s="7">
        <v>0</v>
      </c>
      <c r="G180" s="7">
        <v>0</v>
      </c>
      <c r="H180" s="7">
        <v>2</v>
      </c>
      <c r="I180" s="9">
        <f>IF(tabADULTO[[#This Row],[ATLETA]]="","",SUM(F180:H180))</f>
        <v>2</v>
      </c>
    </row>
    <row r="181" spans="1:9" ht="20.100000000000001" customHeight="1" x14ac:dyDescent="0.3">
      <c r="A181" s="8">
        <v>180</v>
      </c>
      <c r="B181" s="6" t="s">
        <v>536</v>
      </c>
      <c r="C181" s="6" t="s">
        <v>6</v>
      </c>
      <c r="D181" s="6" t="str" cm="1">
        <f t="array" ref="D181">IF($C180="","",_xlfn.XLOOKUP(tabADULTO[[#This Row],[UF]],tabESTADOS[[#All],[SIGLA]],tabESTADOS[[#All],[FEDERAÇÃO]]))</f>
        <v>FEFUMERJ</v>
      </c>
      <c r="E181" s="6">
        <v>0</v>
      </c>
      <c r="F181" s="7">
        <v>0</v>
      </c>
      <c r="G181" s="7">
        <v>0</v>
      </c>
      <c r="H181" s="7">
        <v>2</v>
      </c>
      <c r="I181" s="9">
        <f>IF(tabADULTO[[#This Row],[ATLETA]]="","",SUM(F181:H181))</f>
        <v>2</v>
      </c>
    </row>
    <row r="182" spans="1:9" ht="20.100000000000001" customHeight="1" x14ac:dyDescent="0.3">
      <c r="A182" s="8">
        <v>181</v>
      </c>
      <c r="B182" s="6" t="s">
        <v>537</v>
      </c>
      <c r="C182" s="6" t="s">
        <v>49</v>
      </c>
      <c r="D182" s="6" t="str" cm="1">
        <f t="array" ref="D182">IF($C181="","",_xlfn.XLOOKUP(tabADULTO[[#This Row],[UF]],tabESTADOS[[#All],[SIGLA]],tabESTADOS[[#All],[FEDERAÇÃO]]))</f>
        <v>FFMP</v>
      </c>
      <c r="E182" s="6">
        <v>0</v>
      </c>
      <c r="F182" s="7">
        <v>0</v>
      </c>
      <c r="G182" s="7">
        <v>0</v>
      </c>
      <c r="H182" s="7">
        <v>2</v>
      </c>
      <c r="I182" s="9">
        <f>IF(tabADULTO[[#This Row],[ATLETA]]="","",SUM(F182:H182))</f>
        <v>2</v>
      </c>
    </row>
    <row r="183" spans="1:9" ht="20.100000000000001" customHeight="1" x14ac:dyDescent="0.3">
      <c r="A183" s="8">
        <v>182</v>
      </c>
      <c r="B183" s="6" t="s">
        <v>506</v>
      </c>
      <c r="C183" s="6" t="s">
        <v>40</v>
      </c>
      <c r="D183" s="6" t="str" cm="1">
        <f t="array" ref="D183">IF($C182="","",_xlfn.XLOOKUP(tabADULTO[[#This Row],[UF]],tabESTADOS[[#All],[SIGLA]],tabESTADOS[[#All],[FEDERAÇÃO]]))</f>
        <v>FEFUMEMGE</v>
      </c>
      <c r="E183" s="6">
        <v>0</v>
      </c>
      <c r="F183" s="7">
        <v>0</v>
      </c>
      <c r="G183" s="7">
        <v>0</v>
      </c>
      <c r="H183" s="7">
        <v>2</v>
      </c>
      <c r="I183" s="9">
        <f>IF(tabADULTO[[#This Row],[ATLETA]]="","",SUM(F183:H183))</f>
        <v>2</v>
      </c>
    </row>
    <row r="184" spans="1:9" ht="20.100000000000001" customHeight="1" x14ac:dyDescent="0.3">
      <c r="A184" s="8">
        <v>183</v>
      </c>
      <c r="B184" s="6" t="s">
        <v>507</v>
      </c>
      <c r="C184" s="6" t="s">
        <v>52</v>
      </c>
      <c r="D184" s="6" t="str" cm="1">
        <f t="array" ref="D184">IF($C183="","",_xlfn.XLOOKUP(tabADULTO[[#This Row],[UF]],tabESTADOS[[#All],[SIGLA]],tabESTADOS[[#All],[FEDERAÇÃO]]))</f>
        <v>FPEFM</v>
      </c>
      <c r="E184" s="6">
        <v>0</v>
      </c>
      <c r="F184" s="7">
        <v>0</v>
      </c>
      <c r="G184" s="7">
        <v>0</v>
      </c>
      <c r="H184" s="7">
        <v>2</v>
      </c>
      <c r="I184" s="9">
        <f>IF(tabADULTO[[#This Row],[ATLETA]]="","",SUM(F184:H184))</f>
        <v>2</v>
      </c>
    </row>
    <row r="185" spans="1:9" ht="20.100000000000001" customHeight="1" x14ac:dyDescent="0.3">
      <c r="A185" s="8">
        <v>184</v>
      </c>
      <c r="B185" s="6" t="s">
        <v>538</v>
      </c>
      <c r="C185" s="6" t="s">
        <v>27</v>
      </c>
      <c r="D185" s="6" t="str" cm="1">
        <f t="array" ref="D185">IF($C184="","",_xlfn.XLOOKUP(tabADULTO[[#This Row],[UF]],tabESTADOS[[#All],[SIGLA]],tabESTADOS[[#All],[FEDERAÇÃO]]))</f>
        <v>FBFM</v>
      </c>
      <c r="E185" s="6">
        <v>0</v>
      </c>
      <c r="F185" s="7">
        <v>0</v>
      </c>
      <c r="G185" s="7">
        <v>0</v>
      </c>
      <c r="H185" s="7">
        <v>2</v>
      </c>
      <c r="I185" s="9">
        <f>IF(tabADULTO[[#This Row],[ATLETA]]="","",SUM(F185:H185))</f>
        <v>2</v>
      </c>
    </row>
    <row r="186" spans="1:9" ht="20.100000000000001" customHeight="1" x14ac:dyDescent="0.3">
      <c r="A186" s="8">
        <v>185</v>
      </c>
      <c r="B186" s="6" t="s">
        <v>508</v>
      </c>
      <c r="C186" s="6" t="s">
        <v>52</v>
      </c>
      <c r="D186" s="6" t="str" cm="1">
        <f t="array" ref="D186">IF($C185="","",_xlfn.XLOOKUP(tabADULTO[[#This Row],[UF]],tabESTADOS[[#All],[SIGLA]],tabESTADOS[[#All],[FEDERAÇÃO]]))</f>
        <v>FPEFM</v>
      </c>
      <c r="E186" s="6">
        <v>0</v>
      </c>
      <c r="F186" s="7">
        <v>0</v>
      </c>
      <c r="G186" s="7">
        <v>0</v>
      </c>
      <c r="H186" s="7">
        <v>2</v>
      </c>
      <c r="I186" s="9">
        <f>IF(tabADULTO[[#This Row],[ATLETA]]="","",SUM(F186:H186))</f>
        <v>2</v>
      </c>
    </row>
    <row r="187" spans="1:9" ht="20.100000000000001" customHeight="1" x14ac:dyDescent="0.3">
      <c r="A187" s="8">
        <v>186</v>
      </c>
      <c r="B187" s="6" t="s">
        <v>509</v>
      </c>
      <c r="C187" s="6" t="s">
        <v>71</v>
      </c>
      <c r="D187" s="6" t="str" cm="1">
        <f t="array" ref="D187">IF($C186="","",_xlfn.XLOOKUP(tabADULTO[[#This Row],[UF]],tabESTADOS[[#All],[SIGLA]],tabESTADOS[[#All],[FEDERAÇÃO]]))</f>
        <v>FCFM</v>
      </c>
      <c r="E187" s="6">
        <v>0</v>
      </c>
      <c r="F187" s="7">
        <v>0</v>
      </c>
      <c r="G187" s="7">
        <v>0</v>
      </c>
      <c r="H187" s="7">
        <v>2</v>
      </c>
      <c r="I187" s="9">
        <f>IF(tabADULTO[[#This Row],[ATLETA]]="","",SUM(F187:H187))</f>
        <v>2</v>
      </c>
    </row>
    <row r="188" spans="1:9" ht="20.100000000000001" customHeight="1" x14ac:dyDescent="0.3">
      <c r="A188" s="8">
        <v>187</v>
      </c>
      <c r="B188" s="6" t="s">
        <v>510</v>
      </c>
      <c r="C188" s="6" t="s">
        <v>27</v>
      </c>
      <c r="D188" s="6" t="str" cm="1">
        <f t="array" ref="D188">IF($C187="","",_xlfn.XLOOKUP(tabADULTO[[#This Row],[UF]],tabESTADOS[[#All],[SIGLA]],tabESTADOS[[#All],[FEDERAÇÃO]]))</f>
        <v>FBFM</v>
      </c>
      <c r="E188" s="6">
        <v>0</v>
      </c>
      <c r="F188" s="7">
        <v>0</v>
      </c>
      <c r="G188" s="7">
        <v>0</v>
      </c>
      <c r="H188" s="7">
        <v>2</v>
      </c>
      <c r="I188" s="9">
        <f>IF(tabADULTO[[#This Row],[ATLETA]]="","",SUM(F188:H188))</f>
        <v>2</v>
      </c>
    </row>
    <row r="189" spans="1:9" ht="20.100000000000001" customHeight="1" x14ac:dyDescent="0.3">
      <c r="A189" s="8">
        <v>188</v>
      </c>
      <c r="B189" s="6" t="s">
        <v>511</v>
      </c>
      <c r="C189" s="6" t="s">
        <v>74</v>
      </c>
      <c r="D189" s="6" t="str" cm="1">
        <f t="array" ref="D189">IF($C188="","",_xlfn.XLOOKUP(tabADULTO[[#This Row],[UF]],tabESTADOS[[#All],[SIGLA]],tabESTADOS[[#All],[FEDERAÇÃO]]))</f>
        <v>FPFM</v>
      </c>
      <c r="E189" s="6">
        <v>0</v>
      </c>
      <c r="F189" s="7">
        <v>0</v>
      </c>
      <c r="G189" s="7">
        <v>0</v>
      </c>
      <c r="H189" s="7">
        <v>2</v>
      </c>
      <c r="I189" s="9">
        <f>IF(tabADULTO[[#This Row],[ATLETA]]="","",SUM(F189:H189))</f>
        <v>2</v>
      </c>
    </row>
    <row r="190" spans="1:9" ht="20.100000000000001" customHeight="1" x14ac:dyDescent="0.3">
      <c r="A190" s="8">
        <v>189</v>
      </c>
      <c r="B190" s="6" t="s">
        <v>512</v>
      </c>
      <c r="C190" s="6" t="s">
        <v>6</v>
      </c>
      <c r="D190" s="6" t="str" cm="1">
        <f t="array" ref="D190">IF($C189="","",_xlfn.XLOOKUP(tabADULTO[[#This Row],[UF]],tabESTADOS[[#All],[SIGLA]],tabESTADOS[[#All],[FEDERAÇÃO]]))</f>
        <v>FEFUMERJ</v>
      </c>
      <c r="E190" s="6">
        <v>0</v>
      </c>
      <c r="F190" s="7">
        <v>0</v>
      </c>
      <c r="G190" s="7">
        <v>0</v>
      </c>
      <c r="H190" s="7">
        <v>2</v>
      </c>
      <c r="I190" s="9">
        <f>IF(tabADULTO[[#This Row],[ATLETA]]="","",SUM(F190:H190))</f>
        <v>2</v>
      </c>
    </row>
    <row r="191" spans="1:9" ht="20.100000000000001" customHeight="1" x14ac:dyDescent="0.3">
      <c r="A191" s="8">
        <v>190</v>
      </c>
      <c r="B191" s="6" t="s">
        <v>539</v>
      </c>
      <c r="C191" s="6" t="s">
        <v>52</v>
      </c>
      <c r="D191" s="6" t="str" cm="1">
        <f t="array" ref="D191">IF($C190="","",_xlfn.XLOOKUP(tabADULTO[[#This Row],[UF]],tabESTADOS[[#All],[SIGLA]],tabESTADOS[[#All],[FEDERAÇÃO]]))</f>
        <v>FPEFM</v>
      </c>
      <c r="E191" s="6">
        <v>0</v>
      </c>
      <c r="F191" s="7">
        <v>0</v>
      </c>
      <c r="G191" s="7">
        <v>0</v>
      </c>
      <c r="H191" s="7">
        <v>2</v>
      </c>
      <c r="I191" s="9">
        <f>IF(tabADULTO[[#This Row],[ATLETA]]="","",SUM(F191:H191))</f>
        <v>2</v>
      </c>
    </row>
    <row r="192" spans="1:9" ht="20.100000000000001" customHeight="1" x14ac:dyDescent="0.3">
      <c r="A192" s="8">
        <v>191</v>
      </c>
      <c r="B192" s="6" t="s">
        <v>513</v>
      </c>
      <c r="C192" s="6" t="s">
        <v>49</v>
      </c>
      <c r="D192" s="6" t="str" cm="1">
        <f t="array" ref="D192">IF($C191="","",_xlfn.XLOOKUP(tabADULTO[[#This Row],[UF]],tabESTADOS[[#All],[SIGLA]],tabESTADOS[[#All],[FEDERAÇÃO]]))</f>
        <v>FFMP</v>
      </c>
      <c r="E192" s="6">
        <v>0</v>
      </c>
      <c r="F192" s="7">
        <v>0</v>
      </c>
      <c r="G192" s="7">
        <v>0</v>
      </c>
      <c r="H192" s="7">
        <v>2</v>
      </c>
      <c r="I192" s="9">
        <f>IF(tabADULTO[[#This Row],[ATLETA]]="","",SUM(F192:H192))</f>
        <v>2</v>
      </c>
    </row>
    <row r="193" spans="1:9" ht="20.100000000000001" customHeight="1" x14ac:dyDescent="0.3">
      <c r="A193" s="8">
        <v>192</v>
      </c>
      <c r="B193" s="6" t="s">
        <v>514</v>
      </c>
      <c r="C193" s="6" t="s">
        <v>6</v>
      </c>
      <c r="D193" s="6" t="str" cm="1">
        <f t="array" ref="D193">IF($C192="","",_xlfn.XLOOKUP(tabADULTO[[#This Row],[UF]],tabESTADOS[[#All],[SIGLA]],tabESTADOS[[#All],[FEDERAÇÃO]]))</f>
        <v>FEFUMERJ</v>
      </c>
      <c r="E193" s="6">
        <v>0</v>
      </c>
      <c r="F193" s="7">
        <v>0</v>
      </c>
      <c r="G193" s="7">
        <v>0</v>
      </c>
      <c r="H193" s="7">
        <v>2</v>
      </c>
      <c r="I193" s="9">
        <f>IF(tabADULTO[[#This Row],[ATLETA]]="","",SUM(F193:H193))</f>
        <v>2</v>
      </c>
    </row>
    <row r="194" spans="1:9" ht="20.100000000000001" customHeight="1" x14ac:dyDescent="0.3">
      <c r="A194" s="8">
        <v>193</v>
      </c>
      <c r="B194" s="6" t="s">
        <v>515</v>
      </c>
      <c r="C194" s="6" t="s">
        <v>46</v>
      </c>
      <c r="D194" s="6" t="str" cm="1">
        <f t="array" ref="D194">IF($C193="","",_xlfn.XLOOKUP(tabADULTO[[#This Row],[UF]],tabESTADOS[[#All],[SIGLA]],tabESTADOS[[#All],[FEDERAÇÃO]]))</f>
        <v>FPFM</v>
      </c>
      <c r="E194" s="6">
        <v>0</v>
      </c>
      <c r="F194" s="7">
        <v>0</v>
      </c>
      <c r="G194" s="7">
        <v>0</v>
      </c>
      <c r="H194" s="7">
        <v>2</v>
      </c>
      <c r="I194" s="9">
        <f>IF(tabADULTO[[#This Row],[ATLETA]]="","",SUM(F194:H194))</f>
        <v>2</v>
      </c>
    </row>
    <row r="195" spans="1:9" ht="20.100000000000001" customHeight="1" x14ac:dyDescent="0.3">
      <c r="A195" s="8">
        <v>194</v>
      </c>
      <c r="B195" s="6" t="s">
        <v>516</v>
      </c>
      <c r="C195" s="6" t="s">
        <v>74</v>
      </c>
      <c r="D195" s="6" t="str" cm="1">
        <f t="array" ref="D195">IF($C194="","",_xlfn.XLOOKUP(tabADULTO[[#This Row],[UF]],tabESTADOS[[#All],[SIGLA]],tabESTADOS[[#All],[FEDERAÇÃO]]))</f>
        <v>FPFM</v>
      </c>
      <c r="E195" s="6">
        <v>0</v>
      </c>
      <c r="F195" s="7">
        <v>0</v>
      </c>
      <c r="G195" s="7">
        <v>0</v>
      </c>
      <c r="H195" s="7">
        <v>2</v>
      </c>
      <c r="I195" s="9">
        <f>IF(tabADULTO[[#This Row],[ATLETA]]="","",SUM(F195:H195))</f>
        <v>2</v>
      </c>
    </row>
    <row r="196" spans="1:9" ht="20.100000000000001" customHeight="1" x14ac:dyDescent="0.3">
      <c r="A196" s="8">
        <v>195</v>
      </c>
      <c r="B196" s="6" t="s">
        <v>517</v>
      </c>
      <c r="C196" s="6" t="s">
        <v>74</v>
      </c>
      <c r="D196" s="6" t="str" cm="1">
        <f t="array" ref="D196">IF($C195="","",_xlfn.XLOOKUP(tabADULTO[[#This Row],[UF]],tabESTADOS[[#All],[SIGLA]],tabESTADOS[[#All],[FEDERAÇÃO]]))</f>
        <v>FPFM</v>
      </c>
      <c r="E196" s="6">
        <v>0</v>
      </c>
      <c r="F196" s="7">
        <v>0</v>
      </c>
      <c r="G196" s="7">
        <v>0</v>
      </c>
      <c r="H196" s="7">
        <v>2</v>
      </c>
      <c r="I196" s="9">
        <f>IF(tabADULTO[[#This Row],[ATLETA]]="","",SUM(F196:H196))</f>
        <v>2</v>
      </c>
    </row>
    <row r="197" spans="1:9" ht="20.100000000000001" customHeight="1" x14ac:dyDescent="0.3">
      <c r="A197" s="8">
        <v>196</v>
      </c>
      <c r="B197" s="6" t="s">
        <v>518</v>
      </c>
      <c r="C197" s="6" t="s">
        <v>24</v>
      </c>
      <c r="D197" s="6" t="str" cm="1">
        <f t="array" ref="D197">IF($C196="","",_xlfn.XLOOKUP(tabADULTO[[#This Row],[UF]],tabESTADOS[[#All],[SIGLA]],tabESTADOS[[#All],[FEDERAÇÃO]]))</f>
        <v>FUTMECE</v>
      </c>
      <c r="E197" s="6">
        <v>0</v>
      </c>
      <c r="F197" s="7">
        <v>0</v>
      </c>
      <c r="G197" s="7">
        <v>0</v>
      </c>
      <c r="H197" s="7">
        <v>2</v>
      </c>
      <c r="I197" s="9">
        <f>IF(tabADULTO[[#This Row],[ATLETA]]="","",SUM(F197:H197))</f>
        <v>2</v>
      </c>
    </row>
    <row r="198" spans="1:9" ht="20.100000000000001" customHeight="1" x14ac:dyDescent="0.3">
      <c r="A198" s="8">
        <v>197</v>
      </c>
      <c r="B198" s="6" t="s">
        <v>519</v>
      </c>
      <c r="C198" s="6" t="s">
        <v>52</v>
      </c>
      <c r="D198" s="6" t="str" cm="1">
        <f t="array" ref="D198">IF($C197="","",_xlfn.XLOOKUP(tabADULTO[[#This Row],[UF]],tabESTADOS[[#All],[SIGLA]],tabESTADOS[[#All],[FEDERAÇÃO]]))</f>
        <v>FPEFM</v>
      </c>
      <c r="E198" s="6">
        <v>0</v>
      </c>
      <c r="F198" s="7">
        <v>0</v>
      </c>
      <c r="G198" s="7">
        <v>0</v>
      </c>
      <c r="H198" s="7">
        <v>2</v>
      </c>
      <c r="I198" s="9">
        <f>IF(tabADULTO[[#This Row],[ATLETA]]="","",SUM(F198:H198))</f>
        <v>2</v>
      </c>
    </row>
    <row r="199" spans="1:9" ht="20.100000000000001" customHeight="1" x14ac:dyDescent="0.3">
      <c r="A199" s="8">
        <v>198</v>
      </c>
      <c r="B199" s="6" t="s">
        <v>520</v>
      </c>
      <c r="C199" s="6" t="s">
        <v>40</v>
      </c>
      <c r="D199" s="6" t="str" cm="1">
        <f t="array" ref="D199">IF($C198="","",_xlfn.XLOOKUP(tabADULTO[[#This Row],[UF]],tabESTADOS[[#All],[SIGLA]],tabESTADOS[[#All],[FEDERAÇÃO]]))</f>
        <v>FEFUMEMGE</v>
      </c>
      <c r="E199" s="6">
        <v>0</v>
      </c>
      <c r="F199" s="7">
        <v>0</v>
      </c>
      <c r="G199" s="7">
        <v>0</v>
      </c>
      <c r="H199" s="7">
        <v>2</v>
      </c>
      <c r="I199" s="9">
        <f>IF(tabADULTO[[#This Row],[ATLETA]]="","",SUM(F199:H199))</f>
        <v>2</v>
      </c>
    </row>
    <row r="200" spans="1:9" ht="20.100000000000001" customHeight="1" x14ac:dyDescent="0.3">
      <c r="A200" s="8">
        <v>199</v>
      </c>
      <c r="B200" s="6" t="s">
        <v>521</v>
      </c>
      <c r="C200" s="6" t="s">
        <v>71</v>
      </c>
      <c r="D200" s="6" t="str" cm="1">
        <f t="array" ref="D200">IF($C199="","",_xlfn.XLOOKUP(tabADULTO[[#This Row],[UF]],tabESTADOS[[#All],[SIGLA]],tabESTADOS[[#All],[FEDERAÇÃO]]))</f>
        <v>FCFM</v>
      </c>
      <c r="E200" s="6">
        <v>0</v>
      </c>
      <c r="F200" s="7">
        <v>0</v>
      </c>
      <c r="G200" s="7">
        <v>2</v>
      </c>
      <c r="H200" s="7">
        <v>0</v>
      </c>
      <c r="I200" s="9">
        <f>IF(tabADULTO[[#This Row],[ATLETA]]="","",SUM(F200:H200))</f>
        <v>2</v>
      </c>
    </row>
    <row r="201" spans="1:9" ht="20.100000000000001" customHeight="1" x14ac:dyDescent="0.3">
      <c r="A201" s="8">
        <v>200</v>
      </c>
      <c r="B201" s="6" t="s">
        <v>540</v>
      </c>
      <c r="C201" s="6" t="s">
        <v>13</v>
      </c>
      <c r="D201" s="6" t="str" cm="1">
        <f t="array" ref="D201">IF($C200="","",_xlfn.XLOOKUP(tabADULTO[[#This Row],[UF]],tabESTADOS[[#All],[SIGLA]],tabESTADOS[[#All],[FEDERAÇÃO]]))</f>
        <v>FAFM</v>
      </c>
      <c r="E201" s="6">
        <v>0</v>
      </c>
      <c r="F201" s="7">
        <v>0</v>
      </c>
      <c r="G201" s="7">
        <v>0</v>
      </c>
      <c r="H201" s="7">
        <v>2</v>
      </c>
      <c r="I201" s="9">
        <f>IF(tabADULTO[[#This Row],[ATLETA]]="","",SUM(F201:H201))</f>
        <v>2</v>
      </c>
    </row>
    <row r="202" spans="1:9" ht="20.100000000000001" customHeight="1" x14ac:dyDescent="0.3">
      <c r="A202" s="8">
        <v>201</v>
      </c>
      <c r="B202" s="6" t="s">
        <v>522</v>
      </c>
      <c r="C202" s="6" t="s">
        <v>40</v>
      </c>
      <c r="D202" s="6" t="str" cm="1">
        <f t="array" ref="D202">IF($C201="","",_xlfn.XLOOKUP(tabADULTO[[#This Row],[UF]],tabESTADOS[[#All],[SIGLA]],tabESTADOS[[#All],[FEDERAÇÃO]]))</f>
        <v>FEFUMEMGE</v>
      </c>
      <c r="E202" s="6">
        <v>0</v>
      </c>
      <c r="F202" s="7">
        <v>0</v>
      </c>
      <c r="G202" s="7">
        <v>0</v>
      </c>
      <c r="H202" s="7">
        <v>2</v>
      </c>
      <c r="I202" s="9">
        <f>IF(tabADULTO[[#This Row],[ATLETA]]="","",SUM(F202:H202))</f>
        <v>2</v>
      </c>
    </row>
    <row r="203" spans="1:9" ht="20.100000000000001" customHeight="1" x14ac:dyDescent="0.3">
      <c r="A203" s="8">
        <v>202</v>
      </c>
      <c r="B203" s="6" t="s">
        <v>523</v>
      </c>
      <c r="C203" s="6" t="s">
        <v>63</v>
      </c>
      <c r="D203" s="6" t="str" cm="1">
        <f t="array" ref="D203">IF($C202="","",_xlfn.XLOOKUP(tabADULTO[[#This Row],[UF]],tabESTADOS[[#All],[SIGLA]],tabESTADOS[[#All],[FEDERAÇÃO]]))</f>
        <v>FGFM</v>
      </c>
      <c r="E203" s="6">
        <v>0</v>
      </c>
      <c r="F203" s="7">
        <v>0</v>
      </c>
      <c r="G203" s="7">
        <v>0</v>
      </c>
      <c r="H203" s="7">
        <v>2</v>
      </c>
      <c r="I203" s="9">
        <f>IF(tabADULTO[[#This Row],[ATLETA]]="","",SUM(F203:H203))</f>
        <v>2</v>
      </c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EA4E-5CB2-4C90-8789-BC93BCBC971F}">
  <sheetPr>
    <tabColor rgb="FFFFFF00"/>
  </sheetPr>
  <dimension ref="A1:J136"/>
  <sheetViews>
    <sheetView showGridLines="0" workbookViewId="0">
      <selection activeCell="B1" sqref="B1"/>
    </sheetView>
  </sheetViews>
  <sheetFormatPr defaultColWidth="0" defaultRowHeight="20.100000000000001" customHeight="1" zeroHeight="1" x14ac:dyDescent="0.3"/>
  <cols>
    <col min="1" max="1" width="9.140625" style="2" customWidth="1"/>
    <col min="2" max="2" width="25.7109375" style="2" customWidth="1"/>
    <col min="3" max="3" width="11.42578125" style="2" customWidth="1"/>
    <col min="4" max="4" width="14.85546875" style="2" bestFit="1" customWidth="1"/>
    <col min="5" max="5" width="14.85546875" style="2" hidden="1" customWidth="1"/>
    <col min="6" max="8" width="11.5703125" style="2" customWidth="1"/>
    <col min="9" max="9" width="9.140625" style="2" customWidth="1"/>
    <col min="10" max="10" width="5.7109375" style="2" customWidth="1"/>
    <col min="11" max="16384" width="9.140625" style="2" hidden="1"/>
  </cols>
  <sheetData>
    <row r="1" spans="1:9" s="3" customFormat="1" ht="24" customHeight="1" x14ac:dyDescent="0.25">
      <c r="A1" s="3" t="s">
        <v>1</v>
      </c>
      <c r="B1" s="3" t="s">
        <v>0</v>
      </c>
      <c r="C1" s="3" t="s">
        <v>89</v>
      </c>
      <c r="D1" s="3" t="s">
        <v>9</v>
      </c>
      <c r="E1" s="3" t="s">
        <v>90</v>
      </c>
      <c r="F1" s="4" t="s">
        <v>2</v>
      </c>
      <c r="G1" s="4" t="s">
        <v>3</v>
      </c>
      <c r="H1" s="4" t="s">
        <v>4</v>
      </c>
      <c r="I1" s="4" t="s">
        <v>87</v>
      </c>
    </row>
    <row r="2" spans="1:9" ht="20.100000000000001" customHeight="1" x14ac:dyDescent="0.3">
      <c r="A2" s="8" t="s">
        <v>5</v>
      </c>
      <c r="B2" s="10" t="s">
        <v>88</v>
      </c>
      <c r="C2" s="10" t="s">
        <v>6</v>
      </c>
      <c r="D2" s="10" t="str" cm="1">
        <f t="array" ref="D2">IF($C2="","",_xlfn.XLOOKUP(tabMASTER[[#This Row],[UF]],tabESTADOS[[#All],[SIGLA]],tabESTADOS[[#All],[FEDERAÇÃO]]))</f>
        <v>FEFUMERJ</v>
      </c>
      <c r="E2" s="10">
        <v>845</v>
      </c>
      <c r="F2" s="9">
        <v>860</v>
      </c>
      <c r="G2" s="9">
        <v>770</v>
      </c>
      <c r="H2" s="9">
        <v>1000</v>
      </c>
      <c r="I2" s="9">
        <f>IF(tabMASTER[[#This Row],[ATLETA]]="","",SUM(F2:H2))</f>
        <v>2630</v>
      </c>
    </row>
    <row r="3" spans="1:9" ht="20.100000000000001" customHeight="1" x14ac:dyDescent="0.3">
      <c r="A3" s="8" t="s">
        <v>80</v>
      </c>
      <c r="B3" s="6" t="s">
        <v>91</v>
      </c>
      <c r="C3" s="6" t="s">
        <v>74</v>
      </c>
      <c r="D3" s="6" t="str" cm="1">
        <f t="array" ref="D3">IF($C3="","",_xlfn.XLOOKUP(tabMASTER[[#This Row],[UF]],tabESTADOS[[#All],[SIGLA]],tabESTADOS[[#All],[FEDERAÇÃO]]))</f>
        <v>FPFM</v>
      </c>
      <c r="E3" s="6">
        <v>1000</v>
      </c>
      <c r="F3" s="7">
        <v>770</v>
      </c>
      <c r="G3" s="7">
        <v>1000</v>
      </c>
      <c r="H3" s="7">
        <v>595</v>
      </c>
      <c r="I3" s="9">
        <f>IF(tabMASTER[[#This Row],[ATLETA]]="","",SUM(F3:H3))</f>
        <v>2365</v>
      </c>
    </row>
    <row r="4" spans="1:9" ht="20.100000000000001" customHeight="1" x14ac:dyDescent="0.3">
      <c r="A4" s="8" t="s">
        <v>81</v>
      </c>
      <c r="B4" s="6" t="s">
        <v>92</v>
      </c>
      <c r="C4" s="6" t="s">
        <v>74</v>
      </c>
      <c r="D4" s="6" t="str" cm="1">
        <f t="array" ref="D4">IF($C4="","",_xlfn.XLOOKUP(tabMASTER[[#This Row],[UF]],tabESTADOS[[#All],[SIGLA]],tabESTADOS[[#All],[FEDERAÇÃO]]))</f>
        <v>FPFM</v>
      </c>
      <c r="E4" s="6">
        <v>755</v>
      </c>
      <c r="F4" s="7">
        <v>740</v>
      </c>
      <c r="G4" s="7">
        <v>845</v>
      </c>
      <c r="H4" s="7">
        <v>725</v>
      </c>
      <c r="I4" s="9">
        <f>IF(tabMASTER[[#This Row],[ATLETA]]="","",SUM(F4:H4))</f>
        <v>2310</v>
      </c>
    </row>
    <row r="5" spans="1:9" ht="20.100000000000001" customHeight="1" x14ac:dyDescent="0.3">
      <c r="A5" s="8" t="s">
        <v>82</v>
      </c>
      <c r="B5" s="6" t="s">
        <v>102</v>
      </c>
      <c r="C5" s="6" t="s">
        <v>49</v>
      </c>
      <c r="D5" s="6" t="str" cm="1">
        <f t="array" ref="D5">IF($C5="","",_xlfn.XLOOKUP(tabMASTER[[#This Row],[UF]],tabESTADOS[[#All],[SIGLA]],tabESTADOS[[#All],[FEDERAÇÃO]]))</f>
        <v>FFMP</v>
      </c>
      <c r="E5" s="6">
        <v>0</v>
      </c>
      <c r="F5" s="7">
        <v>845</v>
      </c>
      <c r="G5" s="7">
        <v>860</v>
      </c>
      <c r="H5" s="7">
        <v>385</v>
      </c>
      <c r="I5" s="9">
        <f>IF(tabMASTER[[#This Row],[ATLETA]]="","",SUM(F5:H5))</f>
        <v>2090</v>
      </c>
    </row>
    <row r="6" spans="1:9" ht="20.100000000000001" customHeight="1" x14ac:dyDescent="0.3">
      <c r="A6" s="8" t="s">
        <v>83</v>
      </c>
      <c r="B6" s="6" t="s">
        <v>93</v>
      </c>
      <c r="C6" s="6" t="s">
        <v>52</v>
      </c>
      <c r="D6" s="6" t="str" cm="1">
        <f t="array" ref="D6">IF($C6="","",_xlfn.XLOOKUP(tabMASTER[[#This Row],[UF]],tabESTADOS[[#All],[SIGLA]],tabESTADOS[[#All],[FEDERAÇÃO]]))</f>
        <v>FPEFM</v>
      </c>
      <c r="E6" s="6">
        <v>920</v>
      </c>
      <c r="F6" s="7">
        <v>725</v>
      </c>
      <c r="G6" s="7">
        <v>815</v>
      </c>
      <c r="H6" s="7">
        <v>475</v>
      </c>
      <c r="I6" s="9">
        <f>IF(tabMASTER[[#This Row],[ATLETA]]="","",SUM(F6:H6))</f>
        <v>2015</v>
      </c>
    </row>
    <row r="7" spans="1:9" ht="20.100000000000001" customHeight="1" x14ac:dyDescent="0.3">
      <c r="A7" s="8" t="s">
        <v>84</v>
      </c>
      <c r="B7" s="6" t="s">
        <v>95</v>
      </c>
      <c r="C7" s="6" t="s">
        <v>52</v>
      </c>
      <c r="D7" s="6" t="str" cm="1">
        <f t="array" ref="D7">IF($C7="","",_xlfn.XLOOKUP(tabMASTER[[#This Row],[UF]],tabESTADOS[[#All],[SIGLA]],tabESTADOS[[#All],[FEDERAÇÃO]]))</f>
        <v>FPEFM</v>
      </c>
      <c r="E7" s="6">
        <v>710</v>
      </c>
      <c r="F7" s="7">
        <v>815</v>
      </c>
      <c r="G7" s="7">
        <v>555</v>
      </c>
      <c r="H7" s="7">
        <v>615</v>
      </c>
      <c r="I7" s="9">
        <f>IF(tabMASTER[[#This Row],[ATLETA]]="","",SUM(F7:H7))</f>
        <v>1985</v>
      </c>
    </row>
    <row r="8" spans="1:9" ht="20.100000000000001" customHeight="1" x14ac:dyDescent="0.3">
      <c r="A8" s="8" t="s">
        <v>85</v>
      </c>
      <c r="B8" s="6" t="s">
        <v>96</v>
      </c>
      <c r="C8" s="6" t="s">
        <v>6</v>
      </c>
      <c r="D8" s="6" t="str" cm="1">
        <f t="array" ref="D8">IF($C8="","",_xlfn.XLOOKUP(tabMASTER[[#This Row],[UF]],tabESTADOS[[#All],[SIGLA]],tabESTADOS[[#All],[FEDERAÇÃO]]))</f>
        <v>FEFUMERJ</v>
      </c>
      <c r="E8" s="6">
        <v>740</v>
      </c>
      <c r="F8" s="7">
        <v>615</v>
      </c>
      <c r="G8" s="7">
        <v>755</v>
      </c>
      <c r="H8" s="7">
        <v>575</v>
      </c>
      <c r="I8" s="9">
        <f>IF(tabMASTER[[#This Row],[ATLETA]]="","",SUM(F8:H8))</f>
        <v>1945</v>
      </c>
    </row>
    <row r="9" spans="1:9" ht="20.100000000000001" customHeight="1" x14ac:dyDescent="0.3">
      <c r="A9" s="8" t="s">
        <v>86</v>
      </c>
      <c r="B9" s="6" t="s">
        <v>98</v>
      </c>
      <c r="C9" s="6" t="s">
        <v>74</v>
      </c>
      <c r="D9" s="6" t="str" cm="1">
        <f t="array" ref="D9">IF($C9="","",_xlfn.XLOOKUP(tabMASTER[[#This Row],[UF]],tabESTADOS[[#All],[SIGLA]],tabESTADOS[[#All],[FEDERAÇÃO]]))</f>
        <v>FPFM</v>
      </c>
      <c r="E9" s="6">
        <v>595</v>
      </c>
      <c r="F9" s="7">
        <v>515</v>
      </c>
      <c r="G9" s="7">
        <v>710</v>
      </c>
      <c r="H9" s="7">
        <v>710</v>
      </c>
      <c r="I9" s="9">
        <f>IF(tabMASTER[[#This Row],[ATLETA]]="","",SUM(F9:H9))</f>
        <v>1935</v>
      </c>
    </row>
    <row r="10" spans="1:9" ht="20.100000000000001" customHeight="1" x14ac:dyDescent="0.3">
      <c r="A10" s="8" t="s">
        <v>223</v>
      </c>
      <c r="B10" s="6" t="s">
        <v>94</v>
      </c>
      <c r="C10" s="6" t="s">
        <v>24</v>
      </c>
      <c r="D10" s="6" t="str" cm="1">
        <f t="array" ref="D10">IF($C10="","",_xlfn.XLOOKUP(tabMASTER[[#This Row],[UF]],tabESTADOS[[#All],[SIGLA]],tabESTADOS[[#All],[FEDERAÇÃO]]))</f>
        <v>FUTMECE</v>
      </c>
      <c r="E10" s="6">
        <v>880</v>
      </c>
      <c r="F10" s="7">
        <v>755</v>
      </c>
      <c r="G10" s="7">
        <v>645</v>
      </c>
      <c r="H10" s="7">
        <v>515</v>
      </c>
      <c r="I10" s="9">
        <f>IF(tabMASTER[[#This Row],[ATLETA]]="","",SUM(F10:H10))</f>
        <v>1915</v>
      </c>
    </row>
    <row r="11" spans="1:9" ht="20.100000000000001" customHeight="1" x14ac:dyDescent="0.3">
      <c r="A11" s="8" t="s">
        <v>224</v>
      </c>
      <c r="B11" s="6" t="s">
        <v>106</v>
      </c>
      <c r="C11" s="6" t="s">
        <v>13</v>
      </c>
      <c r="D11" s="6" t="str" cm="1">
        <f t="array" ref="D11">IF($C11="","",_xlfn.XLOOKUP(tabMASTER[[#This Row],[UF]],tabESTADOS[[#All],[SIGLA]],tabESTADOS[[#All],[FEDERAÇÃO]]))</f>
        <v>FAFM</v>
      </c>
      <c r="E11" s="6">
        <v>0</v>
      </c>
      <c r="F11" s="7">
        <v>635</v>
      </c>
      <c r="G11" s="7">
        <v>415</v>
      </c>
      <c r="H11" s="7">
        <v>815</v>
      </c>
      <c r="I11" s="9">
        <f>IF(tabMASTER[[#This Row],[ATLETA]]="","",SUM(F11:H11))</f>
        <v>1865</v>
      </c>
    </row>
    <row r="12" spans="1:9" ht="20.100000000000001" customHeight="1" x14ac:dyDescent="0.3">
      <c r="A12" s="8" t="s">
        <v>225</v>
      </c>
      <c r="B12" s="6" t="s">
        <v>175</v>
      </c>
      <c r="C12" s="6" t="s">
        <v>6</v>
      </c>
      <c r="D12" s="6" t="str" cm="1">
        <f t="array" ref="D12">IF($C12="","",_xlfn.XLOOKUP(tabMASTER[[#This Row],[UF]],tabESTADOS[[#All],[SIGLA]],tabESTADOS[[#All],[FEDERAÇÃO]]))</f>
        <v>FEFUMERJ</v>
      </c>
      <c r="E12" s="6">
        <v>375</v>
      </c>
      <c r="F12" s="7">
        <v>395</v>
      </c>
      <c r="G12" s="7">
        <v>615</v>
      </c>
      <c r="H12" s="7">
        <v>800</v>
      </c>
      <c r="I12" s="9">
        <f>IF(tabMASTER[[#This Row],[ATLETA]]="","",SUM(F12:H12))</f>
        <v>1810</v>
      </c>
    </row>
    <row r="13" spans="1:9" ht="20.100000000000001" customHeight="1" x14ac:dyDescent="0.3">
      <c r="A13" s="8" t="s">
        <v>226</v>
      </c>
      <c r="B13" s="6" t="s">
        <v>97</v>
      </c>
      <c r="C13" s="6" t="s">
        <v>6</v>
      </c>
      <c r="D13" s="6" t="str" cm="1">
        <f t="array" ref="D13">IF($C13="","",_xlfn.XLOOKUP(tabMASTER[[#This Row],[UF]],tabESTADOS[[#All],[SIGLA]],tabESTADOS[[#All],[FEDERAÇÃO]]))</f>
        <v>FEFUMERJ</v>
      </c>
      <c r="E13" s="6">
        <v>785</v>
      </c>
      <c r="F13" s="7">
        <v>880</v>
      </c>
      <c r="G13" s="7">
        <v>880</v>
      </c>
      <c r="H13" s="7">
        <v>0</v>
      </c>
      <c r="I13" s="9">
        <f>IF(tabMASTER[[#This Row],[ATLETA]]="","",SUM(F13:H13))</f>
        <v>1760</v>
      </c>
    </row>
    <row r="14" spans="1:9" ht="20.100000000000001" customHeight="1" x14ac:dyDescent="0.3">
      <c r="A14" s="8" t="s">
        <v>227</v>
      </c>
      <c r="B14" s="6" t="s">
        <v>108</v>
      </c>
      <c r="C14" s="6" t="s">
        <v>49</v>
      </c>
      <c r="D14" s="6" t="str" cm="1">
        <f t="array" ref="D14">IF($C14="","",_xlfn.XLOOKUP(tabMASTER[[#This Row],[UF]],tabESTADOS[[#All],[SIGLA]],tabESTADOS[[#All],[FEDERAÇÃO]]))</f>
        <v>FFMP</v>
      </c>
      <c r="E14" s="6">
        <v>0</v>
      </c>
      <c r="F14" s="7">
        <v>695</v>
      </c>
      <c r="G14" s="7">
        <v>475</v>
      </c>
      <c r="H14" s="7">
        <v>555</v>
      </c>
      <c r="I14" s="9">
        <f>IF(tabMASTER[[#This Row],[ATLETA]]="","",SUM(F14:H14))</f>
        <v>1725</v>
      </c>
    </row>
    <row r="15" spans="1:9" ht="20.100000000000001" customHeight="1" x14ac:dyDescent="0.3">
      <c r="A15" s="8" t="s">
        <v>228</v>
      </c>
      <c r="B15" s="6" t="s">
        <v>216</v>
      </c>
      <c r="C15" s="6" t="s">
        <v>49</v>
      </c>
      <c r="D15" s="6" t="str" cm="1">
        <f t="array" ref="D15">IF($C15="","",_xlfn.XLOOKUP(tabMASTER[[#This Row],[UF]],tabESTADOS[[#All],[SIGLA]],tabESTADOS[[#All],[FEDERAÇÃO]]))</f>
        <v>FFMP</v>
      </c>
      <c r="E15" s="6">
        <v>0</v>
      </c>
      <c r="F15" s="7">
        <v>830</v>
      </c>
      <c r="G15" s="7">
        <v>0</v>
      </c>
      <c r="H15" s="7">
        <v>860</v>
      </c>
      <c r="I15" s="9">
        <f>IF(tabMASTER[[#This Row],[ATLETA]]="","",SUM(F15:H15))</f>
        <v>1690</v>
      </c>
    </row>
    <row r="16" spans="1:9" ht="20.100000000000001" customHeight="1" x14ac:dyDescent="0.3">
      <c r="A16" s="8" t="s">
        <v>229</v>
      </c>
      <c r="B16" s="6" t="s">
        <v>99</v>
      </c>
      <c r="C16" s="6" t="s">
        <v>6</v>
      </c>
      <c r="D16" s="6" t="str" cm="1">
        <f t="array" ref="D16">IF($C16="","",_xlfn.XLOOKUP(tabMASTER[[#This Row],[UF]],tabESTADOS[[#All],[SIGLA]],tabESTADOS[[#All],[FEDERAÇÃO]]))</f>
        <v>FEFUMERJ</v>
      </c>
      <c r="E16" s="6">
        <v>695</v>
      </c>
      <c r="F16" s="7">
        <v>680</v>
      </c>
      <c r="G16" s="7">
        <v>545</v>
      </c>
      <c r="H16" s="7">
        <v>445</v>
      </c>
      <c r="I16" s="9">
        <f>IF(tabMASTER[[#This Row],[ATLETA]]="","",SUM(F16:H16))</f>
        <v>1670</v>
      </c>
    </row>
    <row r="17" spans="1:9" ht="20.100000000000001" customHeight="1" x14ac:dyDescent="0.3">
      <c r="A17" s="8" t="s">
        <v>230</v>
      </c>
      <c r="B17" s="6" t="s">
        <v>100</v>
      </c>
      <c r="C17" s="6" t="s">
        <v>13</v>
      </c>
      <c r="D17" s="6" t="str" cm="1">
        <f t="array" ref="D17">IF($C17="","",_xlfn.XLOOKUP(tabMASTER[[#This Row],[UF]],tabESTADOS[[#All],[SIGLA]],tabESTADOS[[#All],[FEDERAÇÃO]]))</f>
        <v>FAFM</v>
      </c>
      <c r="E17" s="6">
        <v>575</v>
      </c>
      <c r="F17" s="7">
        <v>475</v>
      </c>
      <c r="G17" s="7">
        <v>605</v>
      </c>
      <c r="H17" s="7">
        <v>535</v>
      </c>
      <c r="I17" s="9">
        <f>IF(tabMASTER[[#This Row],[ATLETA]]="","",SUM(F17:H17))</f>
        <v>1615</v>
      </c>
    </row>
    <row r="18" spans="1:9" ht="20.100000000000001" customHeight="1" x14ac:dyDescent="0.3">
      <c r="A18" s="8" t="s">
        <v>231</v>
      </c>
      <c r="B18" s="6" t="s">
        <v>217</v>
      </c>
      <c r="C18" s="6" t="s">
        <v>49</v>
      </c>
      <c r="D18" s="6" t="str" cm="1">
        <f t="array" ref="D18">IF($C18="","",_xlfn.XLOOKUP(tabMASTER[[#This Row],[UF]],tabESTADOS[[#All],[SIGLA]],tabESTADOS[[#All],[FEDERAÇÃO]]))</f>
        <v>FFMP</v>
      </c>
      <c r="E18" s="6">
        <v>0</v>
      </c>
      <c r="F18" s="7">
        <v>495</v>
      </c>
      <c r="G18" s="7">
        <v>595</v>
      </c>
      <c r="H18" s="7">
        <v>505</v>
      </c>
      <c r="I18" s="9">
        <f>IF(tabMASTER[[#This Row],[ATLETA]]="","",SUM(F18:H18))</f>
        <v>1595</v>
      </c>
    </row>
    <row r="19" spans="1:9" ht="20.100000000000001" customHeight="1" x14ac:dyDescent="0.3">
      <c r="A19" s="8" t="s">
        <v>232</v>
      </c>
      <c r="B19" s="6" t="s">
        <v>110</v>
      </c>
      <c r="C19" s="6" t="s">
        <v>74</v>
      </c>
      <c r="D19" s="6" t="str" cm="1">
        <f t="array" ref="D19">IF($C19="","",_xlfn.XLOOKUP(tabMASTER[[#This Row],[UF]],tabESTADOS[[#All],[SIGLA]],tabESTADOS[[#All],[FEDERAÇÃO]]))</f>
        <v>FPFM</v>
      </c>
      <c r="E19" s="6">
        <v>0</v>
      </c>
      <c r="F19" s="7">
        <v>0</v>
      </c>
      <c r="G19" s="7">
        <v>740</v>
      </c>
      <c r="H19" s="7">
        <v>830</v>
      </c>
      <c r="I19" s="9">
        <f>IF(tabMASTER[[#This Row],[ATLETA]]="","",SUM(F19:H19))</f>
        <v>1570</v>
      </c>
    </row>
    <row r="20" spans="1:9" ht="20.100000000000001" customHeight="1" x14ac:dyDescent="0.3">
      <c r="A20" s="8" t="s">
        <v>233</v>
      </c>
      <c r="B20" s="6" t="s">
        <v>111</v>
      </c>
      <c r="C20" s="6" t="s">
        <v>71</v>
      </c>
      <c r="D20" s="6" t="str" cm="1">
        <f t="array" ref="D20">IF($C20="","",_xlfn.XLOOKUP(tabMASTER[[#This Row],[UF]],tabESTADOS[[#All],[SIGLA]],tabESTADOS[[#All],[FEDERAÇÃO]]))</f>
        <v>FCFM</v>
      </c>
      <c r="E20" s="6">
        <v>0</v>
      </c>
      <c r="F20" s="7">
        <v>0</v>
      </c>
      <c r="G20" s="7">
        <v>800</v>
      </c>
      <c r="H20" s="7">
        <v>770</v>
      </c>
      <c r="I20" s="9">
        <f>IF(tabMASTER[[#This Row],[ATLETA]]="","",SUM(F20:H20))</f>
        <v>1570</v>
      </c>
    </row>
    <row r="21" spans="1:9" ht="20.100000000000001" customHeight="1" x14ac:dyDescent="0.3">
      <c r="A21" s="8" t="s">
        <v>234</v>
      </c>
      <c r="B21" s="6" t="s">
        <v>218</v>
      </c>
      <c r="C21" s="6" t="s">
        <v>74</v>
      </c>
      <c r="D21" s="6" t="str" cm="1">
        <f t="array" ref="D21">IF($C21="","",_xlfn.XLOOKUP(tabMASTER[[#This Row],[UF]],tabESTADOS[[#All],[SIGLA]],tabESTADOS[[#All],[FEDERAÇÃO]]))</f>
        <v>FPFM</v>
      </c>
      <c r="E21" s="6">
        <v>0</v>
      </c>
      <c r="F21" s="7">
        <v>0</v>
      </c>
      <c r="G21" s="7">
        <v>920</v>
      </c>
      <c r="H21" s="7">
        <v>625</v>
      </c>
      <c r="I21" s="9">
        <f>IF(tabMASTER[[#This Row],[ATLETA]]="","",SUM(F21:H21))</f>
        <v>1545</v>
      </c>
    </row>
    <row r="22" spans="1:9" ht="20.100000000000001" customHeight="1" x14ac:dyDescent="0.3">
      <c r="A22" s="8" t="s">
        <v>235</v>
      </c>
      <c r="B22" s="6" t="s">
        <v>103</v>
      </c>
      <c r="C22" s="6" t="s">
        <v>74</v>
      </c>
      <c r="D22" s="6" t="str" cm="1">
        <f t="array" ref="D22">IF($C22="","",_xlfn.XLOOKUP(tabMASTER[[#This Row],[UF]],tabESTADOS[[#All],[SIGLA]],tabESTADOS[[#All],[FEDERAÇÃO]]))</f>
        <v>FPFM</v>
      </c>
      <c r="E22" s="6">
        <v>565</v>
      </c>
      <c r="F22" s="7">
        <v>710</v>
      </c>
      <c r="G22" s="7">
        <v>635</v>
      </c>
      <c r="H22" s="7">
        <v>90</v>
      </c>
      <c r="I22" s="9">
        <f>IF(tabMASTER[[#This Row],[ATLETA]]="","",SUM(F22:H22))</f>
        <v>1435</v>
      </c>
    </row>
    <row r="23" spans="1:9" ht="20.100000000000001" customHeight="1" x14ac:dyDescent="0.3">
      <c r="A23" s="8" t="s">
        <v>236</v>
      </c>
      <c r="B23" s="6" t="s">
        <v>104</v>
      </c>
      <c r="C23" s="6" t="s">
        <v>74</v>
      </c>
      <c r="D23" s="6" t="str" cm="1">
        <f t="array" ref="D23">IF($C23="","",_xlfn.XLOOKUP(tabMASTER[[#This Row],[UF]],tabESTADOS[[#All],[SIGLA]],tabESTADOS[[#All],[FEDERAÇÃO]]))</f>
        <v>FPFM</v>
      </c>
      <c r="E23" s="6">
        <v>605</v>
      </c>
      <c r="F23" s="7">
        <v>645</v>
      </c>
      <c r="G23" s="7">
        <v>725</v>
      </c>
      <c r="H23" s="7">
        <v>0</v>
      </c>
      <c r="I23" s="9">
        <f>IF(tabMASTER[[#This Row],[ATLETA]]="","",SUM(F23:H23))</f>
        <v>1370</v>
      </c>
    </row>
    <row r="24" spans="1:9" ht="20.100000000000001" customHeight="1" x14ac:dyDescent="0.3">
      <c r="A24" s="8" t="s">
        <v>237</v>
      </c>
      <c r="B24" s="6" t="s">
        <v>101</v>
      </c>
      <c r="C24" s="6" t="s">
        <v>49</v>
      </c>
      <c r="D24" s="6" t="str" cm="1">
        <f t="array" ref="D24">IF($C24="","",_xlfn.XLOOKUP(tabMASTER[[#This Row],[UF]],tabESTADOS[[#All],[SIGLA]],tabESTADOS[[#All],[FEDERAÇÃO]]))</f>
        <v>FFMP</v>
      </c>
      <c r="E24" s="6">
        <v>770</v>
      </c>
      <c r="F24" s="7">
        <v>555</v>
      </c>
      <c r="G24" s="7">
        <v>785</v>
      </c>
      <c r="H24" s="7">
        <v>0</v>
      </c>
      <c r="I24" s="9">
        <f>IF(tabMASTER[[#This Row],[ATLETA]]="","",SUM(F24:H24))</f>
        <v>1340</v>
      </c>
    </row>
    <row r="25" spans="1:9" ht="20.100000000000001" customHeight="1" x14ac:dyDescent="0.3">
      <c r="A25" s="8" t="s">
        <v>238</v>
      </c>
      <c r="B25" s="6" t="s">
        <v>114</v>
      </c>
      <c r="C25" s="6" t="s">
        <v>74</v>
      </c>
      <c r="D25" s="6" t="str" cm="1">
        <f t="array" ref="D25">IF($C25="","",_xlfn.XLOOKUP(tabMASTER[[#This Row],[UF]],tabESTADOS[[#All],[SIGLA]],tabESTADOS[[#All],[FEDERAÇÃO]]))</f>
        <v>FPFM</v>
      </c>
      <c r="E25" s="6">
        <v>0</v>
      </c>
      <c r="F25" s="7">
        <v>920</v>
      </c>
      <c r="G25" s="7">
        <v>395</v>
      </c>
      <c r="H25" s="7">
        <v>0</v>
      </c>
      <c r="I25" s="9">
        <f>IF(tabMASTER[[#This Row],[ATLETA]]="","",SUM(F25:H25))</f>
        <v>1315</v>
      </c>
    </row>
    <row r="26" spans="1:9" ht="20.100000000000001" customHeight="1" x14ac:dyDescent="0.3">
      <c r="A26" s="8" t="s">
        <v>239</v>
      </c>
      <c r="B26" s="6" t="s">
        <v>115</v>
      </c>
      <c r="C26" s="6" t="s">
        <v>6</v>
      </c>
      <c r="D26" s="6" t="str" cm="1">
        <f t="array" ref="D26">IF($C26="","",_xlfn.XLOOKUP(tabMASTER[[#This Row],[UF]],tabESTADOS[[#All],[SIGLA]],tabESTADOS[[#All],[FEDERAÇÃO]]))</f>
        <v>FEFUMERJ</v>
      </c>
      <c r="E26" s="6">
        <v>0</v>
      </c>
      <c r="F26" s="7">
        <v>535</v>
      </c>
      <c r="G26" s="7">
        <v>355</v>
      </c>
      <c r="H26" s="7">
        <v>425</v>
      </c>
      <c r="I26" s="9">
        <f>IF(tabMASTER[[#This Row],[ATLETA]]="","",SUM(F26:H26))</f>
        <v>1315</v>
      </c>
    </row>
    <row r="27" spans="1:9" ht="20.100000000000001" customHeight="1" x14ac:dyDescent="0.3">
      <c r="A27" s="8" t="s">
        <v>240</v>
      </c>
      <c r="B27" s="6" t="s">
        <v>116</v>
      </c>
      <c r="C27" s="6" t="s">
        <v>49</v>
      </c>
      <c r="D27" s="6" t="str" cm="1">
        <f t="array" ref="D27">IF($C27="","",_xlfn.XLOOKUP(tabMASTER[[#This Row],[UF]],tabESTADOS[[#All],[SIGLA]],tabESTADOS[[#All],[FEDERAÇÃO]]))</f>
        <v>FFMP</v>
      </c>
      <c r="E27" s="6">
        <v>0</v>
      </c>
      <c r="F27" s="7">
        <v>525</v>
      </c>
      <c r="G27" s="7">
        <v>345</v>
      </c>
      <c r="H27" s="7">
        <v>435</v>
      </c>
      <c r="I27" s="9">
        <f>IF(tabMASTER[[#This Row],[ATLETA]]="","",SUM(F27:H27))</f>
        <v>1305</v>
      </c>
    </row>
    <row r="28" spans="1:9" ht="20.100000000000001" customHeight="1" x14ac:dyDescent="0.3">
      <c r="A28" s="8" t="s">
        <v>241</v>
      </c>
      <c r="B28" s="6" t="s">
        <v>117</v>
      </c>
      <c r="C28" s="6" t="s">
        <v>74</v>
      </c>
      <c r="D28" s="6" t="str" cm="1">
        <f t="array" ref="D28">IF($C28="","",_xlfn.XLOOKUP(tabMASTER[[#This Row],[UF]],tabESTADOS[[#All],[SIGLA]],tabESTADOS[[#All],[FEDERAÇÃO]]))</f>
        <v>FPFM</v>
      </c>
      <c r="E28" s="6">
        <v>0</v>
      </c>
      <c r="F28" s="7">
        <v>605</v>
      </c>
      <c r="G28" s="7">
        <v>0</v>
      </c>
      <c r="H28" s="7">
        <v>695</v>
      </c>
      <c r="I28" s="9">
        <f>IF(tabMASTER[[#This Row],[ATLETA]]="","",SUM(F28:H28))</f>
        <v>1300</v>
      </c>
    </row>
    <row r="29" spans="1:9" ht="20.100000000000001" customHeight="1" x14ac:dyDescent="0.3">
      <c r="A29" s="8" t="s">
        <v>242</v>
      </c>
      <c r="B29" s="6" t="s">
        <v>120</v>
      </c>
      <c r="C29" s="6" t="s">
        <v>74</v>
      </c>
      <c r="D29" s="6" t="str" cm="1">
        <f t="array" ref="D29">IF($C29="","",_xlfn.XLOOKUP(tabMASTER[[#This Row],[UF]],tabESTADOS[[#All],[SIGLA]],tabESTADOS[[#All],[FEDERAÇÃO]]))</f>
        <v>FPFM</v>
      </c>
      <c r="E29" s="6">
        <v>0</v>
      </c>
      <c r="F29" s="7">
        <v>0</v>
      </c>
      <c r="G29" s="7">
        <v>625</v>
      </c>
      <c r="H29" s="7">
        <v>605</v>
      </c>
      <c r="I29" s="9">
        <f>IF(tabMASTER[[#This Row],[ATLETA]]="","",SUM(F29:H29))</f>
        <v>1230</v>
      </c>
    </row>
    <row r="30" spans="1:9" ht="20.100000000000001" customHeight="1" x14ac:dyDescent="0.3">
      <c r="A30" s="8" t="s">
        <v>243</v>
      </c>
      <c r="B30" s="6" t="s">
        <v>105</v>
      </c>
      <c r="C30" s="6" t="s">
        <v>74</v>
      </c>
      <c r="D30" s="6" t="str" cm="1">
        <f t="array" ref="D30">IF($C30="","",_xlfn.XLOOKUP(tabMASTER[[#This Row],[UF]],tabESTADOS[[#All],[SIGLA]],tabESTADOS[[#All],[FEDERAÇÃO]]))</f>
        <v>FPFM</v>
      </c>
      <c r="E30" s="6">
        <v>800</v>
      </c>
      <c r="F30" s="7">
        <v>405</v>
      </c>
      <c r="G30" s="7">
        <v>445</v>
      </c>
      <c r="H30" s="7">
        <v>275</v>
      </c>
      <c r="I30" s="9">
        <f>IF(tabMASTER[[#This Row],[ATLETA]]="","",SUM(F30:H30))</f>
        <v>1125</v>
      </c>
    </row>
    <row r="31" spans="1:9" ht="20.100000000000001" customHeight="1" x14ac:dyDescent="0.3">
      <c r="A31" s="8" t="s">
        <v>244</v>
      </c>
      <c r="B31" s="6" t="s">
        <v>109</v>
      </c>
      <c r="C31" s="6" t="s">
        <v>32</v>
      </c>
      <c r="D31" s="6" t="str" cm="1">
        <f t="array" ref="D31">IF($C31="","",_xlfn.XLOOKUP(tabMASTER[[#This Row],[UF]],tabESTADOS[[#All],[SIGLA]],tabESTADOS[[#All],[FEDERAÇÃO]]))</f>
        <v>FGOFM</v>
      </c>
      <c r="E31" s="6">
        <v>455</v>
      </c>
      <c r="F31" s="7">
        <v>545</v>
      </c>
      <c r="G31" s="7">
        <v>575</v>
      </c>
      <c r="H31" s="7">
        <v>0</v>
      </c>
      <c r="I31" s="9">
        <f>IF(tabMASTER[[#This Row],[ATLETA]]="","",SUM(F31:H31))</f>
        <v>1120</v>
      </c>
    </row>
    <row r="32" spans="1:9" ht="20.100000000000001" customHeight="1" x14ac:dyDescent="0.3">
      <c r="A32" s="8" t="s">
        <v>245</v>
      </c>
      <c r="B32" s="6" t="s">
        <v>107</v>
      </c>
      <c r="C32" s="6" t="s">
        <v>74</v>
      </c>
      <c r="D32" s="6" t="str" cm="1">
        <f t="array" ref="D32">IF($C32="","",_xlfn.XLOOKUP(tabMASTER[[#This Row],[UF]],tabESTADOS[[#All],[SIGLA]],tabESTADOS[[#All],[FEDERAÇÃO]]))</f>
        <v>FPFM</v>
      </c>
      <c r="E32" s="6">
        <v>635</v>
      </c>
      <c r="F32" s="7">
        <v>585</v>
      </c>
      <c r="G32" s="7">
        <v>515</v>
      </c>
      <c r="H32" s="7">
        <v>0</v>
      </c>
      <c r="I32" s="9">
        <f>IF(tabMASTER[[#This Row],[ATLETA]]="","",SUM(F32:H32))</f>
        <v>1100</v>
      </c>
    </row>
    <row r="33" spans="1:9" ht="20.100000000000001" customHeight="1" x14ac:dyDescent="0.3">
      <c r="A33" s="8" t="s">
        <v>246</v>
      </c>
      <c r="B33" s="6" t="s">
        <v>124</v>
      </c>
      <c r="C33" s="6" t="s">
        <v>49</v>
      </c>
      <c r="D33" s="6" t="str" cm="1">
        <f t="array" ref="D33">IF($C33="","",_xlfn.XLOOKUP(tabMASTER[[#This Row],[UF]],tabESTADOS[[#All],[SIGLA]],tabESTADOS[[#All],[FEDERAÇÃO]]))</f>
        <v>FFMP</v>
      </c>
      <c r="E33" s="6">
        <v>0</v>
      </c>
      <c r="F33" s="7">
        <v>575</v>
      </c>
      <c r="G33" s="7">
        <v>505</v>
      </c>
      <c r="H33" s="7">
        <v>0</v>
      </c>
      <c r="I33" s="9">
        <f>IF(tabMASTER[[#This Row],[ATLETA]]="","",SUM(F33:H33))</f>
        <v>1080</v>
      </c>
    </row>
    <row r="34" spans="1:9" ht="20.100000000000001" customHeight="1" x14ac:dyDescent="0.3">
      <c r="A34" s="8" t="s">
        <v>247</v>
      </c>
      <c r="B34" s="6" t="s">
        <v>126</v>
      </c>
      <c r="C34" s="6" t="s">
        <v>63</v>
      </c>
      <c r="D34" s="6" t="str" cm="1">
        <f t="array" ref="D34">IF($C34="","",_xlfn.XLOOKUP(tabMASTER[[#This Row],[UF]],tabESTADOS[[#All],[SIGLA]],tabESTADOS[[#All],[FEDERAÇÃO]]))</f>
        <v>FGFM</v>
      </c>
      <c r="E34" s="6">
        <v>0</v>
      </c>
      <c r="F34" s="7">
        <v>595</v>
      </c>
      <c r="G34" s="7">
        <v>405</v>
      </c>
      <c r="H34" s="7">
        <v>0</v>
      </c>
      <c r="I34" s="9">
        <f>IF(tabMASTER[[#This Row],[ATLETA]]="","",SUM(F34:H34))</f>
        <v>1000</v>
      </c>
    </row>
    <row r="35" spans="1:9" ht="20.100000000000001" customHeight="1" x14ac:dyDescent="0.3">
      <c r="A35" s="8" t="s">
        <v>248</v>
      </c>
      <c r="B35" s="6" t="s">
        <v>127</v>
      </c>
      <c r="C35" s="6" t="s">
        <v>74</v>
      </c>
      <c r="D35" s="6" t="str" cm="1">
        <f t="array" ref="D35">IF($C35="","",_xlfn.XLOOKUP(tabMASTER[[#This Row],[UF]],tabESTADOS[[#All],[SIGLA]],tabESTADOS[[#All],[FEDERAÇÃO]]))</f>
        <v>FPFM</v>
      </c>
      <c r="E35" s="6">
        <v>0</v>
      </c>
      <c r="F35" s="7">
        <v>1000</v>
      </c>
      <c r="G35" s="7">
        <v>0</v>
      </c>
      <c r="H35" s="7">
        <v>0</v>
      </c>
      <c r="I35" s="9">
        <f>IF(tabMASTER[[#This Row],[ATLETA]]="","",SUM(F35:H35))</f>
        <v>1000</v>
      </c>
    </row>
    <row r="36" spans="1:9" ht="20.100000000000001" customHeight="1" x14ac:dyDescent="0.3">
      <c r="A36" s="8" t="s">
        <v>249</v>
      </c>
      <c r="B36" s="6" t="s">
        <v>128</v>
      </c>
      <c r="C36" s="6" t="s">
        <v>32</v>
      </c>
      <c r="D36" s="6" t="str" cm="1">
        <f t="array" ref="D36">IF($C36="","",_xlfn.XLOOKUP(tabMASTER[[#This Row],[UF]],tabESTADOS[[#All],[SIGLA]],tabESTADOS[[#All],[FEDERAÇÃO]]))</f>
        <v>FGOFM</v>
      </c>
      <c r="E36" s="6">
        <v>0</v>
      </c>
      <c r="F36" s="7">
        <v>355</v>
      </c>
      <c r="G36" s="7">
        <v>285</v>
      </c>
      <c r="H36" s="7">
        <v>325</v>
      </c>
      <c r="I36" s="9">
        <f>IF(tabMASTER[[#This Row],[ATLETA]]="","",SUM(F36:H36))</f>
        <v>965</v>
      </c>
    </row>
    <row r="37" spans="1:9" ht="20.100000000000001" customHeight="1" x14ac:dyDescent="0.3">
      <c r="A37" s="8" t="s">
        <v>250</v>
      </c>
      <c r="B37" s="6" t="s">
        <v>130</v>
      </c>
      <c r="C37" s="6" t="s">
        <v>74</v>
      </c>
      <c r="D37" s="6" t="str" cm="1">
        <f t="array" ref="D37">IF($C37="","",_xlfn.XLOOKUP(tabMASTER[[#This Row],[UF]],tabESTADOS[[#All],[SIGLA]],tabESTADOS[[#All],[FEDERAÇÃO]]))</f>
        <v>FPFM</v>
      </c>
      <c r="E37" s="6">
        <v>0</v>
      </c>
      <c r="F37" s="7">
        <v>785</v>
      </c>
      <c r="G37" s="7">
        <v>0</v>
      </c>
      <c r="H37" s="7">
        <v>145</v>
      </c>
      <c r="I37" s="9">
        <f>IF(tabMASTER[[#This Row],[ATLETA]]="","",SUM(F37:H37))</f>
        <v>930</v>
      </c>
    </row>
    <row r="38" spans="1:9" ht="20.100000000000001" customHeight="1" x14ac:dyDescent="0.3">
      <c r="A38" s="8" t="s">
        <v>251</v>
      </c>
      <c r="B38" s="6" t="s">
        <v>131</v>
      </c>
      <c r="C38" s="6" t="s">
        <v>6</v>
      </c>
      <c r="D38" s="6" t="str" cm="1">
        <f t="array" ref="D38">IF($C38="","",_xlfn.XLOOKUP(tabMASTER[[#This Row],[UF]],tabESTADOS[[#All],[SIGLA]],tabESTADOS[[#All],[FEDERAÇÃO]]))</f>
        <v>FEFUMERJ</v>
      </c>
      <c r="E38" s="6">
        <v>0</v>
      </c>
      <c r="F38" s="7">
        <v>0</v>
      </c>
      <c r="G38" s="7">
        <v>0</v>
      </c>
      <c r="H38" s="7">
        <v>920</v>
      </c>
      <c r="I38" s="9">
        <f>IF(tabMASTER[[#This Row],[ATLETA]]="","",SUM(F38:H38))</f>
        <v>920</v>
      </c>
    </row>
    <row r="39" spans="1:9" ht="20.100000000000001" customHeight="1" x14ac:dyDescent="0.3">
      <c r="A39" s="8" t="s">
        <v>252</v>
      </c>
      <c r="B39" s="6" t="s">
        <v>118</v>
      </c>
      <c r="C39" s="6" t="s">
        <v>18</v>
      </c>
      <c r="D39" s="6" t="str" cm="1">
        <f t="array" ref="D39">IF($C39="","",_xlfn.XLOOKUP(tabMASTER[[#This Row],[UF]],tabESTADOS[[#All],[SIGLA]],tabESTADOS[[#All],[FEDERAÇÃO]]))</f>
        <v>FEFMAM</v>
      </c>
      <c r="E39" s="6">
        <v>335</v>
      </c>
      <c r="F39" s="7">
        <v>335</v>
      </c>
      <c r="G39" s="7">
        <v>465</v>
      </c>
      <c r="H39" s="7">
        <v>115</v>
      </c>
      <c r="I39" s="9">
        <f>IF(tabMASTER[[#This Row],[ATLETA]]="","",SUM(F39:H39))</f>
        <v>915</v>
      </c>
    </row>
    <row r="40" spans="1:9" ht="20.100000000000001" customHeight="1" x14ac:dyDescent="0.3">
      <c r="A40" s="8" t="s">
        <v>253</v>
      </c>
      <c r="B40" s="6" t="s">
        <v>132</v>
      </c>
      <c r="C40" s="6" t="s">
        <v>49</v>
      </c>
      <c r="D40" s="6" t="str" cm="1">
        <f t="array" ref="D40">IF($C40="","",_xlfn.XLOOKUP(tabMASTER[[#This Row],[UF]],tabESTADOS[[#All],[SIGLA]],tabESTADOS[[#All],[FEDERAÇÃO]]))</f>
        <v>FFMP</v>
      </c>
      <c r="E40" s="6">
        <v>0</v>
      </c>
      <c r="F40" s="7">
        <v>465</v>
      </c>
      <c r="G40" s="7">
        <v>435</v>
      </c>
      <c r="H40" s="7">
        <v>0</v>
      </c>
      <c r="I40" s="9">
        <f>IF(tabMASTER[[#This Row],[ATLETA]]="","",SUM(F40:H40))</f>
        <v>900</v>
      </c>
    </row>
    <row r="41" spans="1:9" ht="20.100000000000001" customHeight="1" x14ac:dyDescent="0.3">
      <c r="A41" s="8" t="s">
        <v>254</v>
      </c>
      <c r="B41" s="6" t="s">
        <v>112</v>
      </c>
      <c r="C41" s="6" t="s">
        <v>18</v>
      </c>
      <c r="D41" s="6" t="str" cm="1">
        <f t="array" ref="D41">IF($C41="","",_xlfn.XLOOKUP(tabMASTER[[#This Row],[UF]],tabESTADOS[[#All],[SIGLA]],tabESTADOS[[#All],[FEDERAÇÃO]]))</f>
        <v>FEFMAM</v>
      </c>
      <c r="E41" s="6">
        <v>515</v>
      </c>
      <c r="F41" s="7">
        <v>375</v>
      </c>
      <c r="G41" s="7">
        <v>365</v>
      </c>
      <c r="H41" s="7">
        <v>150</v>
      </c>
      <c r="I41" s="9">
        <f>IF(tabMASTER[[#This Row],[ATLETA]]="","",SUM(F41:H41))</f>
        <v>890</v>
      </c>
    </row>
    <row r="42" spans="1:9" ht="20.100000000000001" customHeight="1" x14ac:dyDescent="0.3">
      <c r="A42" s="8" t="s">
        <v>255</v>
      </c>
      <c r="B42" s="6" t="s">
        <v>133</v>
      </c>
      <c r="C42" s="6" t="s">
        <v>74</v>
      </c>
      <c r="D42" s="6" t="str" cm="1">
        <f t="array" ref="D42">IF($C42="","",_xlfn.XLOOKUP(tabMASTER[[#This Row],[UF]],tabESTADOS[[#All],[SIGLA]],tabESTADOS[[#All],[FEDERAÇÃO]]))</f>
        <v>FPFM</v>
      </c>
      <c r="E42" s="6">
        <v>0</v>
      </c>
      <c r="F42" s="7">
        <v>0</v>
      </c>
      <c r="G42" s="7">
        <v>0</v>
      </c>
      <c r="H42" s="7">
        <v>880</v>
      </c>
      <c r="I42" s="9">
        <f>IF(tabMASTER[[#This Row],[ATLETA]]="","",SUM(F42:H42))</f>
        <v>880</v>
      </c>
    </row>
    <row r="43" spans="1:9" ht="20.100000000000001" customHeight="1" x14ac:dyDescent="0.3">
      <c r="A43" s="8" t="s">
        <v>256</v>
      </c>
      <c r="B43" s="6" t="s">
        <v>136</v>
      </c>
      <c r="C43" s="6" t="s">
        <v>74</v>
      </c>
      <c r="D43" s="6" t="str" cm="1">
        <f t="array" ref="D43">IF($C43="","",_xlfn.XLOOKUP(tabMASTER[[#This Row],[UF]],tabESTADOS[[#All],[SIGLA]],tabESTADOS[[#All],[FEDERAÇÃO]]))</f>
        <v>FPFM</v>
      </c>
      <c r="E43" s="6">
        <v>0</v>
      </c>
      <c r="F43" s="7">
        <v>0</v>
      </c>
      <c r="G43" s="7">
        <v>0</v>
      </c>
      <c r="H43" s="7">
        <v>845</v>
      </c>
      <c r="I43" s="9">
        <f>IF(tabMASTER[[#This Row],[ATLETA]]="","",SUM(F43:H43))</f>
        <v>845</v>
      </c>
    </row>
    <row r="44" spans="1:9" ht="20.100000000000001" customHeight="1" x14ac:dyDescent="0.3">
      <c r="A44" s="8" t="s">
        <v>257</v>
      </c>
      <c r="B44" s="6" t="s">
        <v>138</v>
      </c>
      <c r="C44" s="6" t="s">
        <v>6</v>
      </c>
      <c r="D44" s="6" t="str" cm="1">
        <f t="array" ref="D44">IF($C44="","",_xlfn.XLOOKUP(tabMASTER[[#This Row],[UF]],tabESTADOS[[#All],[SIGLA]],tabESTADOS[[#All],[FEDERAÇÃO]]))</f>
        <v>FEFUMERJ</v>
      </c>
      <c r="E44" s="6">
        <v>0</v>
      </c>
      <c r="F44" s="7">
        <v>0</v>
      </c>
      <c r="G44" s="7">
        <v>830</v>
      </c>
      <c r="H44" s="7">
        <v>0</v>
      </c>
      <c r="I44" s="9">
        <f>IF(tabMASTER[[#This Row],[ATLETA]]="","",SUM(F44:H44))</f>
        <v>830</v>
      </c>
    </row>
    <row r="45" spans="1:9" ht="20.100000000000001" customHeight="1" x14ac:dyDescent="0.3">
      <c r="A45" s="8" t="s">
        <v>258</v>
      </c>
      <c r="B45" s="6" t="s">
        <v>113</v>
      </c>
      <c r="C45" s="6" t="s">
        <v>74</v>
      </c>
      <c r="D45" s="6" t="str" cm="1">
        <f t="array" ref="D45">IF($C45="","",_xlfn.XLOOKUP(tabMASTER[[#This Row],[UF]],tabESTADOS[[#All],[SIGLA]],tabESTADOS[[#All],[FEDERAÇÃO]]))</f>
        <v>FPFM</v>
      </c>
      <c r="E45" s="6">
        <v>545</v>
      </c>
      <c r="F45" s="7">
        <v>800</v>
      </c>
      <c r="G45" s="7">
        <v>0</v>
      </c>
      <c r="H45" s="7">
        <v>0</v>
      </c>
      <c r="I45" s="9">
        <f>IF(tabMASTER[[#This Row],[ATLETA]]="","",SUM(F45:H45))</f>
        <v>800</v>
      </c>
    </row>
    <row r="46" spans="1:9" ht="20.100000000000001" customHeight="1" x14ac:dyDescent="0.3">
      <c r="A46" s="8" t="s">
        <v>259</v>
      </c>
      <c r="B46" s="6" t="s">
        <v>139</v>
      </c>
      <c r="C46" s="6" t="s">
        <v>74</v>
      </c>
      <c r="D46" s="6" t="str" cm="1">
        <f t="array" ref="D46">IF($C46="","",_xlfn.XLOOKUP(tabMASTER[[#This Row],[UF]],tabESTADOS[[#All],[SIGLA]],tabESTADOS[[#All],[FEDERAÇÃO]]))</f>
        <v>FPFM</v>
      </c>
      <c r="E46" s="6">
        <v>0</v>
      </c>
      <c r="F46" s="7">
        <v>0</v>
      </c>
      <c r="G46" s="7">
        <v>0</v>
      </c>
      <c r="H46" s="7">
        <v>785</v>
      </c>
      <c r="I46" s="9">
        <f>IF(tabMASTER[[#This Row],[ATLETA]]="","",SUM(F46:H46))</f>
        <v>785</v>
      </c>
    </row>
    <row r="47" spans="1:9" ht="20.100000000000001" customHeight="1" x14ac:dyDescent="0.3">
      <c r="A47" s="8" t="s">
        <v>260</v>
      </c>
      <c r="B47" s="6" t="s">
        <v>140</v>
      </c>
      <c r="C47" s="6" t="s">
        <v>63</v>
      </c>
      <c r="D47" s="6" t="str" cm="1">
        <f t="array" ref="D47">IF($C47="","",_xlfn.XLOOKUP(tabMASTER[[#This Row],[UF]],tabESTADOS[[#All],[SIGLA]],tabESTADOS[[#All],[FEDERAÇÃO]]))</f>
        <v>FGFM</v>
      </c>
      <c r="E47" s="6">
        <v>0</v>
      </c>
      <c r="F47" s="7">
        <v>445</v>
      </c>
      <c r="G47" s="7">
        <v>315</v>
      </c>
      <c r="H47" s="7">
        <v>0</v>
      </c>
      <c r="I47" s="9">
        <f>IF(tabMASTER[[#This Row],[ATLETA]]="","",SUM(F47:H47))</f>
        <v>760</v>
      </c>
    </row>
    <row r="48" spans="1:9" ht="20.100000000000001" customHeight="1" x14ac:dyDescent="0.3">
      <c r="A48" s="8" t="s">
        <v>261</v>
      </c>
      <c r="B48" s="6" t="s">
        <v>141</v>
      </c>
      <c r="C48" s="6" t="s">
        <v>74</v>
      </c>
      <c r="D48" s="6" t="str" cm="1">
        <f t="array" ref="D48">IF($C48="","",_xlfn.XLOOKUP(tabMASTER[[#This Row],[UF]],tabESTADOS[[#All],[SIGLA]],tabESTADOS[[#All],[FEDERAÇÃO]]))</f>
        <v>FPFM</v>
      </c>
      <c r="E48" s="6">
        <v>0</v>
      </c>
      <c r="F48" s="7">
        <v>215</v>
      </c>
      <c r="G48" s="7">
        <v>0</v>
      </c>
      <c r="H48" s="7">
        <v>545</v>
      </c>
      <c r="I48" s="9">
        <f>IF(tabMASTER[[#This Row],[ATLETA]]="","",SUM(F48:H48))</f>
        <v>760</v>
      </c>
    </row>
    <row r="49" spans="1:9" ht="20.100000000000001" customHeight="1" x14ac:dyDescent="0.3">
      <c r="A49" s="8" t="s">
        <v>262</v>
      </c>
      <c r="B49" s="6" t="s">
        <v>142</v>
      </c>
      <c r="C49" s="6" t="s">
        <v>74</v>
      </c>
      <c r="D49" s="6" t="str" cm="1">
        <f t="array" ref="D49">IF($C49="","",_xlfn.XLOOKUP(tabMASTER[[#This Row],[UF]],tabESTADOS[[#All],[SIGLA]],tabESTADOS[[#All],[FEDERAÇÃO]]))</f>
        <v>FPFM</v>
      </c>
      <c r="E49" s="6">
        <v>0</v>
      </c>
      <c r="F49" s="7">
        <v>0</v>
      </c>
      <c r="G49" s="7">
        <v>0</v>
      </c>
      <c r="H49" s="7">
        <v>755</v>
      </c>
      <c r="I49" s="9">
        <f>IF(tabMASTER[[#This Row],[ATLETA]]="","",SUM(F49:H49))</f>
        <v>755</v>
      </c>
    </row>
    <row r="50" spans="1:9" ht="20.100000000000001" customHeight="1" x14ac:dyDescent="0.3">
      <c r="A50" s="8" t="s">
        <v>263</v>
      </c>
      <c r="B50" s="6" t="s">
        <v>209</v>
      </c>
      <c r="C50" s="6" t="s">
        <v>6</v>
      </c>
      <c r="D50" s="6" t="str" cm="1">
        <f t="array" ref="D50">IF($C50="","",_xlfn.XLOOKUP(tabMASTER[[#This Row],[UF]],tabESTADOS[[#All],[SIGLA]],tabESTADOS[[#All],[FEDERAÇÃO]]))</f>
        <v>FEFUMERJ</v>
      </c>
      <c r="E50" s="6">
        <v>375</v>
      </c>
      <c r="F50" s="7">
        <v>435</v>
      </c>
      <c r="G50" s="7">
        <v>305</v>
      </c>
      <c r="H50" s="7">
        <v>0</v>
      </c>
      <c r="I50" s="9">
        <f>IF(tabMASTER[[#This Row],[ATLETA]]="","",SUM(F50:H50))</f>
        <v>740</v>
      </c>
    </row>
    <row r="51" spans="1:9" ht="20.100000000000001" customHeight="1" x14ac:dyDescent="0.3">
      <c r="A51" s="8" t="s">
        <v>264</v>
      </c>
      <c r="B51" s="6" t="s">
        <v>143</v>
      </c>
      <c r="C51" s="6" t="s">
        <v>13</v>
      </c>
      <c r="D51" s="6" t="str" cm="1">
        <f t="array" ref="D51">IF($C51="","",_xlfn.XLOOKUP(tabMASTER[[#This Row],[UF]],tabESTADOS[[#All],[SIGLA]],tabESTADOS[[#All],[FEDERAÇÃO]]))</f>
        <v>FAFM</v>
      </c>
      <c r="E51" s="6">
        <v>0</v>
      </c>
      <c r="F51" s="7">
        <v>0</v>
      </c>
      <c r="G51" s="7">
        <v>0</v>
      </c>
      <c r="H51" s="7">
        <v>740</v>
      </c>
      <c r="I51" s="9">
        <f>IF(tabMASTER[[#This Row],[ATLETA]]="","",SUM(F51:H51))</f>
        <v>740</v>
      </c>
    </row>
    <row r="52" spans="1:9" ht="20.100000000000001" customHeight="1" x14ac:dyDescent="0.3">
      <c r="A52" s="8" t="s">
        <v>265</v>
      </c>
      <c r="B52" s="6" t="s">
        <v>144</v>
      </c>
      <c r="C52" s="6" t="s">
        <v>6</v>
      </c>
      <c r="D52" s="6" t="str" cm="1">
        <f t="array" ref="D52">IF($C52="","",_xlfn.XLOOKUP(tabMASTER[[#This Row],[UF]],tabESTADOS[[#All],[SIGLA]],tabESTADOS[[#All],[FEDERAÇÃO]]))</f>
        <v>FEFUMERJ</v>
      </c>
      <c r="E52" s="6">
        <v>0</v>
      </c>
      <c r="F52" s="7">
        <v>275</v>
      </c>
      <c r="G52" s="7">
        <v>455</v>
      </c>
      <c r="H52" s="7">
        <v>0</v>
      </c>
      <c r="I52" s="9">
        <f>IF(tabMASTER[[#This Row],[ATLETA]]="","",SUM(F52:H52))</f>
        <v>730</v>
      </c>
    </row>
    <row r="53" spans="1:9" ht="20.100000000000001" customHeight="1" x14ac:dyDescent="0.3">
      <c r="A53" s="8" t="s">
        <v>266</v>
      </c>
      <c r="B53" s="6" t="s">
        <v>221</v>
      </c>
      <c r="C53" s="6" t="s">
        <v>63</v>
      </c>
      <c r="D53" s="6" t="str" cm="1">
        <f t="array" ref="D53">IF($C53="","",_xlfn.XLOOKUP(tabMASTER[[#This Row],[UF]],tabESTADOS[[#All],[SIGLA]],tabESTADOS[[#All],[FEDERAÇÃO]]))</f>
        <v>FGFM</v>
      </c>
      <c r="E53" s="6">
        <v>0</v>
      </c>
      <c r="F53" s="7">
        <v>345</v>
      </c>
      <c r="G53" s="7">
        <v>0</v>
      </c>
      <c r="H53" s="7">
        <v>365</v>
      </c>
      <c r="I53" s="9">
        <f>IF(tabMASTER[[#This Row],[ATLETA]]="","",SUM(F53:H53))</f>
        <v>710</v>
      </c>
    </row>
    <row r="54" spans="1:9" ht="20.100000000000001" customHeight="1" x14ac:dyDescent="0.3">
      <c r="A54" s="8" t="s">
        <v>267</v>
      </c>
      <c r="B54" s="6" t="s">
        <v>121</v>
      </c>
      <c r="C54" s="6" t="s">
        <v>71</v>
      </c>
      <c r="D54" s="6" t="str" cm="1">
        <f t="array" ref="D54">IF($C54="","",_xlfn.XLOOKUP(tabMASTER[[#This Row],[UF]],tabESTADOS[[#All],[SIGLA]],tabESTADOS[[#All],[FEDERAÇÃO]]))</f>
        <v>FCFM</v>
      </c>
      <c r="E54" s="6">
        <v>535</v>
      </c>
      <c r="F54" s="7">
        <v>315</v>
      </c>
      <c r="G54" s="7">
        <v>295</v>
      </c>
      <c r="H54" s="7">
        <v>85</v>
      </c>
      <c r="I54" s="9">
        <f>IF(tabMASTER[[#This Row],[ATLETA]]="","",SUM(F54:H54))</f>
        <v>695</v>
      </c>
    </row>
    <row r="55" spans="1:9" ht="20.100000000000001" customHeight="1" x14ac:dyDescent="0.3">
      <c r="A55" s="8" t="s">
        <v>268</v>
      </c>
      <c r="B55" s="6" t="s">
        <v>123</v>
      </c>
      <c r="C55" s="6" t="s">
        <v>52</v>
      </c>
      <c r="D55" s="6" t="str" cm="1">
        <f t="array" ref="D55">IF($C55="","",_xlfn.XLOOKUP(tabMASTER[[#This Row],[UF]],tabESTADOS[[#All],[SIGLA]],tabESTADOS[[#All],[FEDERAÇÃO]]))</f>
        <v>FPEFM</v>
      </c>
      <c r="E55" s="6">
        <v>445</v>
      </c>
      <c r="F55" s="7">
        <v>0</v>
      </c>
      <c r="G55" s="7">
        <v>695</v>
      </c>
      <c r="H55" s="7">
        <v>0</v>
      </c>
      <c r="I55" s="9">
        <f>IF(tabMASTER[[#This Row],[ATLETA]]="","",SUM(F55:H55))</f>
        <v>695</v>
      </c>
    </row>
    <row r="56" spans="1:9" ht="20.100000000000001" customHeight="1" x14ac:dyDescent="0.3">
      <c r="A56" s="8" t="s">
        <v>269</v>
      </c>
      <c r="B56" s="6" t="s">
        <v>125</v>
      </c>
      <c r="C56" s="6" t="s">
        <v>6</v>
      </c>
      <c r="D56" s="6" t="str" cm="1">
        <f t="array" ref="D56">IF($C56="","",_xlfn.XLOOKUP(tabMASTER[[#This Row],[UF]],tabESTADOS[[#All],[SIGLA]],tabESTADOS[[#All],[FEDERAÇÃO]]))</f>
        <v>FEFUMERJ</v>
      </c>
      <c r="E56" s="6">
        <v>395</v>
      </c>
      <c r="F56" s="7">
        <v>0</v>
      </c>
      <c r="G56" s="7">
        <v>680</v>
      </c>
      <c r="H56" s="7">
        <v>0</v>
      </c>
      <c r="I56" s="9">
        <f>IF(tabMASTER[[#This Row],[ATLETA]]="","",SUM(F56:H56))</f>
        <v>680</v>
      </c>
    </row>
    <row r="57" spans="1:9" ht="20.100000000000001" customHeight="1" x14ac:dyDescent="0.3">
      <c r="A57" s="8" t="s">
        <v>270</v>
      </c>
      <c r="B57" s="6" t="s">
        <v>146</v>
      </c>
      <c r="C57" s="6" t="s">
        <v>49</v>
      </c>
      <c r="D57" s="6" t="str" cm="1">
        <f t="array" ref="D57">IF($C57="","",_xlfn.XLOOKUP(tabMASTER[[#This Row],[UF]],tabESTADOS[[#All],[SIGLA]],tabESTADOS[[#All],[FEDERAÇÃO]]))</f>
        <v>FFMP</v>
      </c>
      <c r="E57" s="6">
        <v>0</v>
      </c>
      <c r="F57" s="7">
        <v>0</v>
      </c>
      <c r="G57" s="7">
        <v>0</v>
      </c>
      <c r="H57" s="7">
        <v>680</v>
      </c>
      <c r="I57" s="9">
        <f>IF(tabMASTER[[#This Row],[ATLETA]]="","",SUM(F57:H57))</f>
        <v>680</v>
      </c>
    </row>
    <row r="58" spans="1:9" ht="20.100000000000001" customHeight="1" x14ac:dyDescent="0.3">
      <c r="A58" s="8" t="s">
        <v>271</v>
      </c>
      <c r="B58" s="6" t="s">
        <v>147</v>
      </c>
      <c r="C58" s="6" t="s">
        <v>74</v>
      </c>
      <c r="D58" s="6" t="str" cm="1">
        <f t="array" ref="D58">IF($C58="","",_xlfn.XLOOKUP(tabMASTER[[#This Row],[UF]],tabESTADOS[[#All],[SIGLA]],tabESTADOS[[#All],[FEDERAÇÃO]]))</f>
        <v>FPFM</v>
      </c>
      <c r="E58" s="6">
        <v>0</v>
      </c>
      <c r="F58" s="7">
        <v>455</v>
      </c>
      <c r="G58" s="7">
        <v>0</v>
      </c>
      <c r="H58" s="7">
        <v>225</v>
      </c>
      <c r="I58" s="9">
        <f>IF(tabMASTER[[#This Row],[ATLETA]]="","",SUM(F58:H58))</f>
        <v>680</v>
      </c>
    </row>
    <row r="59" spans="1:9" ht="20.100000000000001" customHeight="1" x14ac:dyDescent="0.3">
      <c r="A59" s="8" t="s">
        <v>272</v>
      </c>
      <c r="B59" s="6" t="s">
        <v>219</v>
      </c>
      <c r="C59" s="6" t="s">
        <v>52</v>
      </c>
      <c r="D59" s="6" t="str" cm="1">
        <f t="array" ref="D59">IF($C59="","",_xlfn.XLOOKUP(tabMASTER[[#This Row],[UF]],tabESTADOS[[#All],[SIGLA]],tabESTADOS[[#All],[FEDERAÇÃO]]))</f>
        <v>FPEFM</v>
      </c>
      <c r="E59" s="6">
        <v>725</v>
      </c>
      <c r="F59" s="7">
        <v>0</v>
      </c>
      <c r="G59" s="7">
        <v>0</v>
      </c>
      <c r="H59" s="7">
        <v>645</v>
      </c>
      <c r="I59" s="9">
        <f>IF(tabMASTER[[#This Row],[ATLETA]]="","",SUM(F59:H59))</f>
        <v>645</v>
      </c>
    </row>
    <row r="60" spans="1:9" ht="20.100000000000001" customHeight="1" x14ac:dyDescent="0.3">
      <c r="A60" s="8" t="s">
        <v>273</v>
      </c>
      <c r="B60" s="6" t="s">
        <v>149</v>
      </c>
      <c r="C60" s="6" t="s">
        <v>6</v>
      </c>
      <c r="D60" s="6" t="str" cm="1">
        <f t="array" ref="D60">IF($C60="","",_xlfn.XLOOKUP(tabMASTER[[#This Row],[UF]],tabESTADOS[[#All],[SIGLA]],tabESTADOS[[#All],[FEDERAÇÃO]]))</f>
        <v>FEFUMERJ</v>
      </c>
      <c r="E60" s="6">
        <v>0</v>
      </c>
      <c r="F60" s="7">
        <v>0</v>
      </c>
      <c r="G60" s="7">
        <v>0</v>
      </c>
      <c r="H60" s="7">
        <v>635</v>
      </c>
      <c r="I60" s="9">
        <f>IF(tabMASTER[[#This Row],[ATLETA]]="","",SUM(F60:H60))</f>
        <v>635</v>
      </c>
    </row>
    <row r="61" spans="1:9" ht="20.100000000000001" customHeight="1" x14ac:dyDescent="0.3">
      <c r="A61" s="8" t="s">
        <v>274</v>
      </c>
      <c r="B61" s="6" t="s">
        <v>150</v>
      </c>
      <c r="C61" s="6" t="s">
        <v>49</v>
      </c>
      <c r="D61" s="6" t="str" cm="1">
        <f t="array" ref="D61">IF($C61="","",_xlfn.XLOOKUP(tabMASTER[[#This Row],[UF]],tabESTADOS[[#All],[SIGLA]],tabESTADOS[[#All],[FEDERAÇÃO]]))</f>
        <v>FFMP</v>
      </c>
      <c r="E61" s="6">
        <v>0</v>
      </c>
      <c r="F61" s="7">
        <v>625</v>
      </c>
      <c r="G61" s="7">
        <v>0</v>
      </c>
      <c r="H61" s="7">
        <v>0</v>
      </c>
      <c r="I61" s="9">
        <f>IF(tabMASTER[[#This Row],[ATLETA]]="","",SUM(F61:H61))</f>
        <v>625</v>
      </c>
    </row>
    <row r="62" spans="1:9" ht="20.100000000000001" customHeight="1" x14ac:dyDescent="0.3">
      <c r="A62" s="8" t="s">
        <v>275</v>
      </c>
      <c r="B62" s="6" t="s">
        <v>153</v>
      </c>
      <c r="C62" s="6" t="s">
        <v>63</v>
      </c>
      <c r="D62" s="6" t="str" cm="1">
        <f t="array" ref="D62">IF($C62="","",_xlfn.XLOOKUP(tabMASTER[[#This Row],[UF]],tabESTADOS[[#All],[SIGLA]],tabESTADOS[[#All],[FEDERAÇÃO]]))</f>
        <v>FGFM</v>
      </c>
      <c r="E62" s="6">
        <v>0</v>
      </c>
      <c r="F62" s="7">
        <v>0</v>
      </c>
      <c r="G62" s="7">
        <v>525</v>
      </c>
      <c r="H62" s="7">
        <v>70</v>
      </c>
      <c r="I62" s="9">
        <f>IF(tabMASTER[[#This Row],[ATLETA]]="","",SUM(F62:H62))</f>
        <v>595</v>
      </c>
    </row>
    <row r="63" spans="1:9" ht="20.100000000000001" customHeight="1" x14ac:dyDescent="0.3">
      <c r="A63" s="8" t="s">
        <v>276</v>
      </c>
      <c r="B63" s="6" t="s">
        <v>129</v>
      </c>
      <c r="C63" s="6" t="s">
        <v>52</v>
      </c>
      <c r="D63" s="6" t="str" cm="1">
        <f t="array" ref="D63">IF($C63="","",_xlfn.XLOOKUP(tabMASTER[[#This Row],[UF]],tabESTADOS[[#All],[SIGLA]],tabESTADOS[[#All],[FEDERAÇÃO]]))</f>
        <v>FPEFM</v>
      </c>
      <c r="E63" s="6">
        <v>345</v>
      </c>
      <c r="F63" s="7">
        <v>205</v>
      </c>
      <c r="G63" s="7">
        <v>385</v>
      </c>
      <c r="H63" s="7">
        <v>0</v>
      </c>
      <c r="I63" s="9">
        <f>IF(tabMASTER[[#This Row],[ATLETA]]="","",SUM(F63:H63))</f>
        <v>590</v>
      </c>
    </row>
    <row r="64" spans="1:9" ht="20.100000000000001" customHeight="1" x14ac:dyDescent="0.3">
      <c r="A64" s="8" t="s">
        <v>277</v>
      </c>
      <c r="B64" s="6" t="s">
        <v>154</v>
      </c>
      <c r="C64" s="6" t="s">
        <v>63</v>
      </c>
      <c r="D64" s="6" t="str" cm="1">
        <f t="array" ref="D64">IF($C64="","",_xlfn.XLOOKUP(tabMASTER[[#This Row],[UF]],tabESTADOS[[#All],[SIGLA]],tabESTADOS[[#All],[FEDERAÇÃO]]))</f>
        <v>FGFM</v>
      </c>
      <c r="E64" s="6">
        <v>0</v>
      </c>
      <c r="F64" s="7">
        <v>0</v>
      </c>
      <c r="G64" s="7">
        <v>585</v>
      </c>
      <c r="H64" s="7">
        <v>0</v>
      </c>
      <c r="I64" s="9">
        <f>IF(tabMASTER[[#This Row],[ATLETA]]="","",SUM(F64:H64))</f>
        <v>585</v>
      </c>
    </row>
    <row r="65" spans="1:9" ht="20.100000000000001" customHeight="1" x14ac:dyDescent="0.3">
      <c r="A65" s="8" t="s">
        <v>278</v>
      </c>
      <c r="B65" s="6" t="s">
        <v>155</v>
      </c>
      <c r="C65" s="6" t="s">
        <v>74</v>
      </c>
      <c r="D65" s="6" t="str" cm="1">
        <f t="array" ref="D65">IF($C65="","",_xlfn.XLOOKUP(tabMASTER[[#This Row],[UF]],tabESTADOS[[#All],[SIGLA]],tabESTADOS[[#All],[FEDERAÇÃO]]))</f>
        <v>FPFM</v>
      </c>
      <c r="E65" s="6">
        <v>0</v>
      </c>
      <c r="F65" s="7">
        <v>0</v>
      </c>
      <c r="G65" s="7">
        <v>0</v>
      </c>
      <c r="H65" s="7">
        <v>585</v>
      </c>
      <c r="I65" s="9">
        <f>IF(tabMASTER[[#This Row],[ATLETA]]="","",SUM(F65:H65))</f>
        <v>585</v>
      </c>
    </row>
    <row r="66" spans="1:9" ht="20.100000000000001" customHeight="1" x14ac:dyDescent="0.3">
      <c r="A66" s="8" t="s">
        <v>279</v>
      </c>
      <c r="B66" s="6" t="s">
        <v>156</v>
      </c>
      <c r="C66" s="6" t="s">
        <v>49</v>
      </c>
      <c r="D66" s="6" t="str" cm="1">
        <f t="array" ref="D66">IF($C66="","",_xlfn.XLOOKUP(tabMASTER[[#This Row],[UF]],tabESTADOS[[#All],[SIGLA]],tabESTADOS[[#All],[FEDERAÇÃO]]))</f>
        <v>FFMP</v>
      </c>
      <c r="E66" s="6">
        <v>0</v>
      </c>
      <c r="F66" s="7">
        <v>0</v>
      </c>
      <c r="G66" s="7">
        <v>275</v>
      </c>
      <c r="H66" s="7">
        <v>295</v>
      </c>
      <c r="I66" s="9">
        <f>IF(tabMASTER[[#This Row],[ATLETA]]="","",SUM(F66:H66))</f>
        <v>570</v>
      </c>
    </row>
    <row r="67" spans="1:9" ht="20.100000000000001" customHeight="1" x14ac:dyDescent="0.3">
      <c r="A67" s="8" t="s">
        <v>280</v>
      </c>
      <c r="B67" s="6" t="s">
        <v>157</v>
      </c>
      <c r="C67" s="6" t="s">
        <v>74</v>
      </c>
      <c r="D67" s="6" t="str" cm="1">
        <f t="array" ref="D67">IF($C67="","",_xlfn.XLOOKUP(tabMASTER[[#This Row],[UF]],tabESTADOS[[#All],[SIGLA]],tabESTADOS[[#All],[FEDERAÇÃO]]))</f>
        <v>FPFM</v>
      </c>
      <c r="E67" s="6">
        <v>0</v>
      </c>
      <c r="F67" s="7">
        <v>0</v>
      </c>
      <c r="G67" s="7">
        <v>0</v>
      </c>
      <c r="H67" s="7">
        <v>565</v>
      </c>
      <c r="I67" s="9">
        <f>IF(tabMASTER[[#This Row],[ATLETA]]="","",SUM(F67:H67))</f>
        <v>565</v>
      </c>
    </row>
    <row r="68" spans="1:9" ht="20.100000000000001" customHeight="1" x14ac:dyDescent="0.3">
      <c r="A68" s="8" t="s">
        <v>281</v>
      </c>
      <c r="B68" s="6" t="s">
        <v>158</v>
      </c>
      <c r="C68" s="6" t="s">
        <v>74</v>
      </c>
      <c r="D68" s="6" t="str" cm="1">
        <f t="array" ref="D68">IF($C68="","",_xlfn.XLOOKUP(tabMASTER[[#This Row],[UF]],tabESTADOS[[#All],[SIGLA]],tabESTADOS[[#All],[FEDERAÇÃO]]))</f>
        <v>FPFM</v>
      </c>
      <c r="E68" s="6">
        <v>0</v>
      </c>
      <c r="F68" s="7">
        <v>0</v>
      </c>
      <c r="G68" s="7">
        <v>565</v>
      </c>
      <c r="H68" s="7">
        <v>0</v>
      </c>
      <c r="I68" s="9">
        <f>IF(tabMASTER[[#This Row],[ATLETA]]="","",SUM(F68:H68))</f>
        <v>565</v>
      </c>
    </row>
    <row r="69" spans="1:9" ht="20.100000000000001" customHeight="1" x14ac:dyDescent="0.3">
      <c r="A69" s="8" t="s">
        <v>282</v>
      </c>
      <c r="B69" s="6" t="s">
        <v>159</v>
      </c>
      <c r="C69" s="6" t="s">
        <v>71</v>
      </c>
      <c r="D69" s="6" t="str" cm="1">
        <f t="array" ref="D69">IF($C69="","",_xlfn.XLOOKUP(tabMASTER[[#This Row],[UF]],tabESTADOS[[#All],[SIGLA]],tabESTADOS[[#All],[FEDERAÇÃO]]))</f>
        <v>FCFM</v>
      </c>
      <c r="E69" s="6">
        <v>0</v>
      </c>
      <c r="F69" s="7">
        <v>565</v>
      </c>
      <c r="G69" s="7">
        <v>0</v>
      </c>
      <c r="H69" s="7">
        <v>0</v>
      </c>
      <c r="I69" s="9">
        <f>IF(tabMASTER[[#This Row],[ATLETA]]="","",SUM(F69:H69))</f>
        <v>565</v>
      </c>
    </row>
    <row r="70" spans="1:9" ht="20.100000000000001" customHeight="1" x14ac:dyDescent="0.3">
      <c r="A70" s="8" t="s">
        <v>283</v>
      </c>
      <c r="B70" s="6" t="s">
        <v>163</v>
      </c>
      <c r="C70" s="6" t="s">
        <v>52</v>
      </c>
      <c r="D70" s="6" t="str" cm="1">
        <f t="array" ref="D70">IF($C70="","",_xlfn.XLOOKUP(tabMASTER[[#This Row],[UF]],tabESTADOS[[#All],[SIGLA]],tabESTADOS[[#All],[FEDERAÇÃO]]))</f>
        <v>FPEFM</v>
      </c>
      <c r="E70" s="6">
        <v>0</v>
      </c>
      <c r="F70" s="7">
        <v>0</v>
      </c>
      <c r="G70" s="7">
        <v>0</v>
      </c>
      <c r="H70" s="7">
        <v>525</v>
      </c>
      <c r="I70" s="9">
        <f>IF(tabMASTER[[#This Row],[ATLETA]]="","",SUM(F70:H70))</f>
        <v>525</v>
      </c>
    </row>
    <row r="71" spans="1:9" ht="20.100000000000001" customHeight="1" x14ac:dyDescent="0.3">
      <c r="A71" s="8" t="s">
        <v>284</v>
      </c>
      <c r="B71" s="6" t="s">
        <v>220</v>
      </c>
      <c r="C71" s="6" t="s">
        <v>52</v>
      </c>
      <c r="D71" s="6" t="str" cm="1">
        <f t="array" ref="D71">IF($C71="","",_xlfn.XLOOKUP(tabMASTER[[#This Row],[UF]],tabESTADOS[[#All],[SIGLA]],tabESTADOS[[#All],[FEDERAÇÃO]]))</f>
        <v>FPEFM</v>
      </c>
      <c r="E71" s="6">
        <v>325</v>
      </c>
      <c r="F71" s="7">
        <v>285</v>
      </c>
      <c r="G71" s="7">
        <v>235</v>
      </c>
      <c r="H71" s="7">
        <v>0</v>
      </c>
      <c r="I71" s="9">
        <f>IF(tabMASTER[[#This Row],[ATLETA]]="","",SUM(F71:H71))</f>
        <v>520</v>
      </c>
    </row>
    <row r="72" spans="1:9" ht="20.100000000000001" customHeight="1" x14ac:dyDescent="0.3">
      <c r="A72" s="8" t="s">
        <v>285</v>
      </c>
      <c r="B72" s="6" t="s">
        <v>164</v>
      </c>
      <c r="C72" s="6" t="s">
        <v>71</v>
      </c>
      <c r="D72" s="6" t="str" cm="1">
        <f t="array" ref="D72">IF($C72="","",_xlfn.XLOOKUP(tabMASTER[[#This Row],[UF]],tabESTADOS[[#All],[SIGLA]],tabESTADOS[[#All],[FEDERAÇÃO]]))</f>
        <v>FCFM</v>
      </c>
      <c r="E72" s="6">
        <v>0</v>
      </c>
      <c r="F72" s="7">
        <v>0</v>
      </c>
      <c r="G72" s="7">
        <v>185</v>
      </c>
      <c r="H72" s="7">
        <v>335</v>
      </c>
      <c r="I72" s="9">
        <f>IF(tabMASTER[[#This Row],[ATLETA]]="","",SUM(F72:H72))</f>
        <v>520</v>
      </c>
    </row>
    <row r="73" spans="1:9" ht="20.100000000000001" customHeight="1" x14ac:dyDescent="0.3">
      <c r="A73" s="8" t="s">
        <v>286</v>
      </c>
      <c r="B73" s="6" t="s">
        <v>165</v>
      </c>
      <c r="C73" s="6" t="s">
        <v>71</v>
      </c>
      <c r="D73" s="6" t="str" cm="1">
        <f t="array" ref="D73">IF($C73="","",_xlfn.XLOOKUP(tabMASTER[[#This Row],[UF]],tabESTADOS[[#All],[SIGLA]],tabESTADOS[[#All],[FEDERAÇÃO]]))</f>
        <v>FCFM</v>
      </c>
      <c r="E73" s="6">
        <v>0</v>
      </c>
      <c r="F73" s="7">
        <v>325</v>
      </c>
      <c r="G73" s="7">
        <v>195</v>
      </c>
      <c r="H73" s="7">
        <v>0</v>
      </c>
      <c r="I73" s="9">
        <f>IF(tabMASTER[[#This Row],[ATLETA]]="","",SUM(F73:H73))</f>
        <v>520</v>
      </c>
    </row>
    <row r="74" spans="1:9" ht="20.100000000000001" customHeight="1" x14ac:dyDescent="0.3">
      <c r="A74" s="8" t="s">
        <v>287</v>
      </c>
      <c r="B74" s="6" t="s">
        <v>122</v>
      </c>
      <c r="C74" s="6" t="s">
        <v>74</v>
      </c>
      <c r="D74" s="6" t="str" cm="1">
        <f t="array" ref="D74">IF($C74="","",_xlfn.XLOOKUP(tabMASTER[[#This Row],[UF]],tabESTADOS[[#All],[SIGLA]],tabESTADOS[[#All],[FEDERAÇÃO]]))</f>
        <v>FPFM</v>
      </c>
      <c r="E74" s="6">
        <v>680</v>
      </c>
      <c r="F74" s="7">
        <v>505</v>
      </c>
      <c r="G74" s="7">
        <v>0</v>
      </c>
      <c r="H74" s="7">
        <v>0</v>
      </c>
      <c r="I74" s="9">
        <f>IF(tabMASTER[[#This Row],[ATLETA]]="","",SUM(F74:H74))</f>
        <v>505</v>
      </c>
    </row>
    <row r="75" spans="1:9" ht="20.100000000000001" customHeight="1" x14ac:dyDescent="0.3">
      <c r="A75" s="8" t="s">
        <v>288</v>
      </c>
      <c r="B75" s="6" t="s">
        <v>167</v>
      </c>
      <c r="C75" s="6" t="s">
        <v>74</v>
      </c>
      <c r="D75" s="6" t="str" cm="1">
        <f t="array" ref="D75">IF($C75="","",_xlfn.XLOOKUP(tabMASTER[[#This Row],[UF]],tabESTADOS[[#All],[SIGLA]],tabESTADOS[[#All],[FEDERAÇÃO]]))</f>
        <v>FPFM</v>
      </c>
      <c r="E75" s="6">
        <v>0</v>
      </c>
      <c r="F75" s="7">
        <v>0</v>
      </c>
      <c r="G75" s="7">
        <v>0</v>
      </c>
      <c r="H75" s="7">
        <v>495</v>
      </c>
      <c r="I75" s="9">
        <f>IF(tabMASTER[[#This Row],[ATLETA]]="","",SUM(F75:H75))</f>
        <v>495</v>
      </c>
    </row>
    <row r="76" spans="1:9" ht="20.100000000000001" customHeight="1" x14ac:dyDescent="0.3">
      <c r="A76" s="8" t="s">
        <v>289</v>
      </c>
      <c r="B76" s="6" t="s">
        <v>168</v>
      </c>
      <c r="C76" s="6" t="s">
        <v>74</v>
      </c>
      <c r="D76" s="6" t="str" cm="1">
        <f t="array" ref="D76">IF($C76="","",_xlfn.XLOOKUP(tabMASTER[[#This Row],[UF]],tabESTADOS[[#All],[SIGLA]],tabESTADOS[[#All],[FEDERAÇÃO]]))</f>
        <v>FPFM</v>
      </c>
      <c r="E76" s="6">
        <v>0</v>
      </c>
      <c r="F76" s="7">
        <v>0</v>
      </c>
      <c r="G76" s="7">
        <v>0</v>
      </c>
      <c r="H76" s="7">
        <v>465</v>
      </c>
      <c r="I76" s="9">
        <f>IF(tabMASTER[[#This Row],[ATLETA]]="","",SUM(F76:H76))</f>
        <v>465</v>
      </c>
    </row>
    <row r="77" spans="1:9" ht="20.100000000000001" customHeight="1" x14ac:dyDescent="0.3">
      <c r="A77" s="8" t="s">
        <v>290</v>
      </c>
      <c r="B77" s="6" t="s">
        <v>169</v>
      </c>
      <c r="C77" s="6" t="s">
        <v>6</v>
      </c>
      <c r="D77" s="6" t="str" cm="1">
        <f t="array" ref="D77">IF($C77="","",_xlfn.XLOOKUP(tabMASTER[[#This Row],[UF]],tabESTADOS[[#All],[SIGLA]],tabESTADOS[[#All],[FEDERAÇÃO]]))</f>
        <v>FEFUMERJ</v>
      </c>
      <c r="E77" s="6">
        <v>0</v>
      </c>
      <c r="F77" s="7">
        <v>0</v>
      </c>
      <c r="G77" s="7">
        <v>0</v>
      </c>
      <c r="H77" s="7">
        <v>455</v>
      </c>
      <c r="I77" s="9">
        <f>IF(tabMASTER[[#This Row],[ATLETA]]="","",SUM(F77:H77))</f>
        <v>455</v>
      </c>
    </row>
    <row r="78" spans="1:9" ht="20.100000000000001" customHeight="1" x14ac:dyDescent="0.3">
      <c r="A78" s="8" t="s">
        <v>291</v>
      </c>
      <c r="B78" s="6" t="s">
        <v>170</v>
      </c>
      <c r="C78" s="6" t="s">
        <v>6</v>
      </c>
      <c r="D78" s="6" t="str" cm="1">
        <f t="array" ref="D78">IF($C78="","",_xlfn.XLOOKUP(tabMASTER[[#This Row],[UF]],tabESTADOS[[#All],[SIGLA]],tabESTADOS[[#All],[FEDERAÇÃO]]))</f>
        <v>FEFUMERJ</v>
      </c>
      <c r="E78" s="6">
        <v>0</v>
      </c>
      <c r="F78" s="7">
        <v>295</v>
      </c>
      <c r="G78" s="7">
        <v>0</v>
      </c>
      <c r="H78" s="7">
        <v>140</v>
      </c>
      <c r="I78" s="9">
        <f>IF(tabMASTER[[#This Row],[ATLETA]]="","",SUM(F78:H78))</f>
        <v>435</v>
      </c>
    </row>
    <row r="79" spans="1:9" ht="20.100000000000001" customHeight="1" x14ac:dyDescent="0.3">
      <c r="A79" s="8" t="s">
        <v>292</v>
      </c>
      <c r="B79" s="6" t="s">
        <v>137</v>
      </c>
      <c r="C79" s="6" t="s">
        <v>18</v>
      </c>
      <c r="D79" s="6" t="str" cm="1">
        <f t="array" ref="D79">IF($C79="","",_xlfn.XLOOKUP(tabMASTER[[#This Row],[UF]],tabESTADOS[[#All],[SIGLA]],tabESTADOS[[#All],[FEDERAÇÃO]]))</f>
        <v>FEFMAM</v>
      </c>
      <c r="E79" s="6">
        <v>425</v>
      </c>
      <c r="F79" s="7">
        <v>415</v>
      </c>
      <c r="G79" s="7">
        <v>0</v>
      </c>
      <c r="H79" s="7">
        <v>0</v>
      </c>
      <c r="I79" s="9">
        <f>IF(tabMASTER[[#This Row],[ATLETA]]="","",SUM(F79:H79))</f>
        <v>415</v>
      </c>
    </row>
    <row r="80" spans="1:9" ht="20.100000000000001" customHeight="1" x14ac:dyDescent="0.3">
      <c r="A80" s="8" t="s">
        <v>293</v>
      </c>
      <c r="B80" s="6" t="s">
        <v>172</v>
      </c>
      <c r="C80" s="6" t="s">
        <v>49</v>
      </c>
      <c r="D80" s="6" t="str" cm="1">
        <f t="array" ref="D80">IF($C80="","",_xlfn.XLOOKUP(tabMASTER[[#This Row],[UF]],tabESTADOS[[#All],[SIGLA]],tabESTADOS[[#All],[FEDERAÇÃO]]))</f>
        <v>FFMP</v>
      </c>
      <c r="E80" s="6">
        <v>0</v>
      </c>
      <c r="F80" s="7">
        <v>0</v>
      </c>
      <c r="G80" s="7">
        <v>0</v>
      </c>
      <c r="H80" s="7">
        <v>415</v>
      </c>
      <c r="I80" s="9">
        <f>IF(tabMASTER[[#This Row],[ATLETA]]="","",SUM(F80:H80))</f>
        <v>415</v>
      </c>
    </row>
    <row r="81" spans="1:9" ht="20.100000000000001" customHeight="1" x14ac:dyDescent="0.3">
      <c r="A81" s="8" t="s">
        <v>294</v>
      </c>
      <c r="B81" s="6" t="s">
        <v>173</v>
      </c>
      <c r="C81" s="6" t="s">
        <v>74</v>
      </c>
      <c r="D81" s="6" t="str" cm="1">
        <f t="array" ref="D81">IF($C81="","",_xlfn.XLOOKUP(tabMASTER[[#This Row],[UF]],tabESTADOS[[#All],[SIGLA]],tabESTADOS[[#All],[FEDERAÇÃO]]))</f>
        <v>FPFM</v>
      </c>
      <c r="E81" s="6">
        <v>0</v>
      </c>
      <c r="F81" s="7">
        <v>0</v>
      </c>
      <c r="G81" s="7">
        <v>0</v>
      </c>
      <c r="H81" s="7">
        <v>405</v>
      </c>
      <c r="I81" s="9">
        <f>IF(tabMASTER[[#This Row],[ATLETA]]="","",SUM(F81:H81))</f>
        <v>405</v>
      </c>
    </row>
    <row r="82" spans="1:9" ht="20.100000000000001" customHeight="1" x14ac:dyDescent="0.3">
      <c r="A82" s="8" t="s">
        <v>295</v>
      </c>
      <c r="B82" s="6" t="s">
        <v>145</v>
      </c>
      <c r="C82" s="6" t="s">
        <v>52</v>
      </c>
      <c r="D82" s="6" t="str" cm="1">
        <f t="array" ref="D82">IF($C82="","",_xlfn.XLOOKUP(tabMASTER[[#This Row],[UF]],tabESTADOS[[#All],[SIGLA]],tabESTADOS[[#All],[FEDERAÇÃO]]))</f>
        <v>FPEFM</v>
      </c>
      <c r="E82" s="6">
        <v>295</v>
      </c>
      <c r="F82" s="7">
        <v>395</v>
      </c>
      <c r="G82" s="7">
        <v>0</v>
      </c>
      <c r="H82" s="7">
        <v>0</v>
      </c>
      <c r="I82" s="9">
        <f>IF(tabMASTER[[#This Row],[ATLETA]]="","",SUM(F82:H82))</f>
        <v>395</v>
      </c>
    </row>
    <row r="83" spans="1:9" ht="20.100000000000001" customHeight="1" x14ac:dyDescent="0.3">
      <c r="A83" s="8" t="s">
        <v>296</v>
      </c>
      <c r="B83" s="6" t="s">
        <v>174</v>
      </c>
      <c r="C83" s="6" t="s">
        <v>74</v>
      </c>
      <c r="D83" s="6" t="str" cm="1">
        <f t="array" ref="D83">IF($C83="","",_xlfn.XLOOKUP(tabMASTER[[#This Row],[UF]],tabESTADOS[[#All],[SIGLA]],tabESTADOS[[#All],[FEDERAÇÃO]]))</f>
        <v>FPFM</v>
      </c>
      <c r="E83" s="6">
        <v>0</v>
      </c>
      <c r="F83" s="7">
        <v>0</v>
      </c>
      <c r="G83" s="7">
        <v>0</v>
      </c>
      <c r="H83" s="7">
        <v>395</v>
      </c>
      <c r="I83" s="9">
        <f>IF(tabMASTER[[#This Row],[ATLETA]]="","",SUM(F83:H83))</f>
        <v>395</v>
      </c>
    </row>
    <row r="84" spans="1:9" ht="20.100000000000001" customHeight="1" x14ac:dyDescent="0.3">
      <c r="A84" s="8" t="s">
        <v>297</v>
      </c>
      <c r="B84" s="6" t="s">
        <v>175</v>
      </c>
      <c r="C84" s="6" t="s">
        <v>6</v>
      </c>
      <c r="D84" s="6" t="str" cm="1">
        <f t="array" ref="D84">IF($C84="","",_xlfn.XLOOKUP(tabMASTER[[#This Row],[UF]],tabESTADOS[[#All],[SIGLA]],tabESTADOS[[#All],[FEDERAÇÃO]]))</f>
        <v>FEFUMERJ</v>
      </c>
      <c r="E84" s="6">
        <v>0</v>
      </c>
      <c r="F84" s="7">
        <v>385</v>
      </c>
      <c r="G84" s="7">
        <v>0</v>
      </c>
      <c r="H84" s="7">
        <v>0</v>
      </c>
      <c r="I84" s="9">
        <f>IF(tabMASTER[[#This Row],[ATLETA]]="","",SUM(F84:H84))</f>
        <v>385</v>
      </c>
    </row>
    <row r="85" spans="1:9" ht="20.100000000000001" customHeight="1" x14ac:dyDescent="0.3">
      <c r="A85" s="8" t="s">
        <v>298</v>
      </c>
      <c r="B85" s="6" t="s">
        <v>119</v>
      </c>
      <c r="C85" s="6" t="s">
        <v>71</v>
      </c>
      <c r="D85" s="6" t="str" cm="1">
        <f t="array" ref="D85">IF($C85="","",_xlfn.XLOOKUP(tabMASTER[[#This Row],[UF]],tabESTADOS[[#All],[SIGLA]],tabESTADOS[[#All],[FEDERAÇÃO]]))</f>
        <v>FCFM</v>
      </c>
      <c r="E85" s="6">
        <v>860</v>
      </c>
      <c r="F85" s="7">
        <v>0</v>
      </c>
      <c r="G85" s="7">
        <v>375</v>
      </c>
      <c r="H85" s="7">
        <v>0</v>
      </c>
      <c r="I85" s="9">
        <f>IF(tabMASTER[[#This Row],[ATLETA]]="","",SUM(F85:H85))</f>
        <v>375</v>
      </c>
    </row>
    <row r="86" spans="1:9" ht="20.100000000000001" customHeight="1" x14ac:dyDescent="0.3">
      <c r="A86" s="8" t="s">
        <v>299</v>
      </c>
      <c r="B86" s="6" t="s">
        <v>135</v>
      </c>
      <c r="C86" s="6" t="s">
        <v>74</v>
      </c>
      <c r="D86" s="6" t="str" cm="1">
        <f t="array" ref="D86">IF($C86="","",_xlfn.XLOOKUP(tabMASTER[[#This Row],[UF]],tabESTADOS[[#All],[SIGLA]],tabESTADOS[[#All],[FEDERAÇÃO]]))</f>
        <v>FPFM</v>
      </c>
      <c r="E86" s="6">
        <v>475</v>
      </c>
      <c r="F86" s="7">
        <v>0</v>
      </c>
      <c r="G86" s="7">
        <v>0</v>
      </c>
      <c r="H86" s="7">
        <v>375</v>
      </c>
      <c r="I86" s="9">
        <f>IF(tabMASTER[[#This Row],[ATLETA]]="","",SUM(F86:H86))</f>
        <v>375</v>
      </c>
    </row>
    <row r="87" spans="1:9" ht="20.100000000000001" customHeight="1" x14ac:dyDescent="0.3">
      <c r="A87" s="8" t="s">
        <v>300</v>
      </c>
      <c r="B87" s="6" t="s">
        <v>177</v>
      </c>
      <c r="C87" s="6" t="s">
        <v>6</v>
      </c>
      <c r="D87" s="6" t="str" cm="1">
        <f t="array" ref="D87">IF($C87="","",_xlfn.XLOOKUP(tabMASTER[[#This Row],[UF]],tabESTADOS[[#All],[SIGLA]],tabESTADOS[[#All],[FEDERAÇÃO]]))</f>
        <v>FEFUMERJ</v>
      </c>
      <c r="E87" s="6">
        <v>0</v>
      </c>
      <c r="F87" s="7">
        <v>365</v>
      </c>
      <c r="G87" s="7">
        <v>0</v>
      </c>
      <c r="H87" s="7">
        <v>0</v>
      </c>
      <c r="I87" s="9">
        <f>IF(tabMASTER[[#This Row],[ATLETA]]="","",SUM(F87:H87))</f>
        <v>365</v>
      </c>
    </row>
    <row r="88" spans="1:9" ht="20.100000000000001" customHeight="1" x14ac:dyDescent="0.3">
      <c r="A88" s="8" t="s">
        <v>301</v>
      </c>
      <c r="B88" s="6" t="s">
        <v>178</v>
      </c>
      <c r="C88" s="6" t="s">
        <v>74</v>
      </c>
      <c r="D88" s="6" t="str" cm="1">
        <f t="array" ref="D88">IF($C88="","",_xlfn.XLOOKUP(tabMASTER[[#This Row],[UF]],tabESTADOS[[#All],[SIGLA]],tabESTADOS[[#All],[FEDERAÇÃO]]))</f>
        <v>FPFM</v>
      </c>
      <c r="E88" s="6">
        <v>0</v>
      </c>
      <c r="F88" s="7">
        <v>0</v>
      </c>
      <c r="G88" s="7">
        <v>0</v>
      </c>
      <c r="H88" s="7">
        <v>355</v>
      </c>
      <c r="I88" s="9">
        <f>IF(tabMASTER[[#This Row],[ATLETA]]="","",SUM(F88:H88))</f>
        <v>355</v>
      </c>
    </row>
    <row r="89" spans="1:9" ht="20.100000000000001" customHeight="1" x14ac:dyDescent="0.3">
      <c r="A89" s="8" t="s">
        <v>302</v>
      </c>
      <c r="B89" s="6" t="s">
        <v>179</v>
      </c>
      <c r="C89" s="6" t="s">
        <v>40</v>
      </c>
      <c r="D89" s="6" t="str" cm="1">
        <f t="array" ref="D89">IF($C89="","",_xlfn.XLOOKUP(tabMASTER[[#This Row],[UF]],tabESTADOS[[#All],[SIGLA]],tabESTADOS[[#All],[FEDERAÇÃO]]))</f>
        <v>FEFUMEMGE</v>
      </c>
      <c r="E89" s="6">
        <v>0</v>
      </c>
      <c r="F89" s="7">
        <v>0</v>
      </c>
      <c r="G89" s="7">
        <v>225</v>
      </c>
      <c r="H89" s="7">
        <v>130</v>
      </c>
      <c r="I89" s="9">
        <f>IF(tabMASTER[[#This Row],[ATLETA]]="","",SUM(F89:H89))</f>
        <v>355</v>
      </c>
    </row>
    <row r="90" spans="1:9" ht="20.100000000000001" customHeight="1" x14ac:dyDescent="0.3">
      <c r="A90" s="8" t="s">
        <v>303</v>
      </c>
      <c r="B90" s="6" t="s">
        <v>180</v>
      </c>
      <c r="C90" s="6" t="s">
        <v>74</v>
      </c>
      <c r="D90" s="6" t="str" cm="1">
        <f t="array" ref="D90">IF($C90="","",_xlfn.XLOOKUP(tabMASTER[[#This Row],[UF]],tabESTADOS[[#All],[SIGLA]],tabESTADOS[[#All],[FEDERAÇÃO]]))</f>
        <v>FPFM</v>
      </c>
      <c r="E90" s="6">
        <v>0</v>
      </c>
      <c r="F90" s="7">
        <v>0</v>
      </c>
      <c r="G90" s="7">
        <v>0</v>
      </c>
      <c r="H90" s="7">
        <v>345</v>
      </c>
      <c r="I90" s="9">
        <f>IF(tabMASTER[[#This Row],[ATLETA]]="","",SUM(F90:H90))</f>
        <v>345</v>
      </c>
    </row>
    <row r="91" spans="1:9" ht="20.100000000000001" customHeight="1" x14ac:dyDescent="0.3">
      <c r="A91" s="8" t="s">
        <v>304</v>
      </c>
      <c r="B91" s="6" t="s">
        <v>181</v>
      </c>
      <c r="C91" s="6" t="s">
        <v>63</v>
      </c>
      <c r="D91" s="6" t="str" cm="1">
        <f t="array" ref="D91">IF($C91="","",_xlfn.XLOOKUP(tabMASTER[[#This Row],[UF]],tabESTADOS[[#All],[SIGLA]],tabESTADOS[[#All],[FEDERAÇÃO]]))</f>
        <v>FGFM</v>
      </c>
      <c r="E91" s="6">
        <v>0</v>
      </c>
      <c r="F91" s="7">
        <v>0</v>
      </c>
      <c r="G91" s="7">
        <v>335</v>
      </c>
      <c r="H91" s="7">
        <v>0</v>
      </c>
      <c r="I91" s="9">
        <f>IF(tabMASTER[[#This Row],[ATLETA]]="","",SUM(F91:H91))</f>
        <v>335</v>
      </c>
    </row>
    <row r="92" spans="1:9" ht="20.100000000000001" customHeight="1" x14ac:dyDescent="0.3">
      <c r="A92" s="8" t="s">
        <v>305</v>
      </c>
      <c r="B92" s="6" t="s">
        <v>166</v>
      </c>
      <c r="C92" s="6" t="s">
        <v>52</v>
      </c>
      <c r="D92" s="6" t="str" cm="1">
        <f t="array" ref="D92">IF($C92="","",_xlfn.XLOOKUP(tabMASTER[[#This Row],[UF]],tabESTADOS[[#All],[SIGLA]],tabESTADOS[[#All],[FEDERAÇÃO]]))</f>
        <v>FPEFM</v>
      </c>
      <c r="E92" s="6">
        <v>185</v>
      </c>
      <c r="F92" s="7">
        <v>235</v>
      </c>
      <c r="G92" s="7">
        <v>0</v>
      </c>
      <c r="H92" s="7">
        <v>95</v>
      </c>
      <c r="I92" s="9">
        <f>IF(tabMASTER[[#This Row],[ATLETA]]="","",SUM(F92:H92))</f>
        <v>330</v>
      </c>
    </row>
    <row r="93" spans="1:9" ht="20.100000000000001" customHeight="1" x14ac:dyDescent="0.3">
      <c r="A93" s="8" t="s">
        <v>306</v>
      </c>
      <c r="B93" s="6" t="s">
        <v>182</v>
      </c>
      <c r="C93" s="6" t="s">
        <v>63</v>
      </c>
      <c r="D93" s="6" t="str" cm="1">
        <f t="array" ref="D93">IF($C93="","",_xlfn.XLOOKUP(tabMASTER[[#This Row],[UF]],tabESTADOS[[#All],[SIGLA]],tabESTADOS[[#All],[FEDERAÇÃO]]))</f>
        <v>FGFM</v>
      </c>
      <c r="E93" s="6">
        <v>0</v>
      </c>
      <c r="F93" s="7">
        <v>0</v>
      </c>
      <c r="G93" s="7">
        <v>325</v>
      </c>
      <c r="H93" s="7">
        <v>0</v>
      </c>
      <c r="I93" s="9">
        <f>IF(tabMASTER[[#This Row],[ATLETA]]="","",SUM(F93:H93))</f>
        <v>325</v>
      </c>
    </row>
    <row r="94" spans="1:9" ht="20.100000000000001" customHeight="1" x14ac:dyDescent="0.3">
      <c r="A94" s="8" t="s">
        <v>307</v>
      </c>
      <c r="B94" s="6" t="s">
        <v>183</v>
      </c>
      <c r="C94" s="6" t="s">
        <v>74</v>
      </c>
      <c r="D94" s="6" t="str" cm="1">
        <f t="array" ref="D94">IF($C94="","",_xlfn.XLOOKUP(tabMASTER[[#This Row],[UF]],tabESTADOS[[#All],[SIGLA]],tabESTADOS[[#All],[FEDERAÇÃO]]))</f>
        <v>FPFM</v>
      </c>
      <c r="E94" s="6">
        <v>0</v>
      </c>
      <c r="F94" s="7">
        <v>0</v>
      </c>
      <c r="G94" s="7">
        <v>0</v>
      </c>
      <c r="H94" s="7">
        <v>315</v>
      </c>
      <c r="I94" s="9">
        <f>IF(tabMASTER[[#This Row],[ATLETA]]="","",SUM(F94:H94))</f>
        <v>315</v>
      </c>
    </row>
    <row r="95" spans="1:9" ht="20.100000000000001" customHeight="1" x14ac:dyDescent="0.3">
      <c r="A95" s="8" t="s">
        <v>308</v>
      </c>
      <c r="B95" s="6" t="s">
        <v>151</v>
      </c>
      <c r="C95" s="6" t="s">
        <v>74</v>
      </c>
      <c r="D95" s="6" t="str" cm="1">
        <f t="array" ref="D95">IF($C95="","",_xlfn.XLOOKUP(tabMASTER[[#This Row],[UF]],tabESTADOS[[#All],[SIGLA]],tabESTADOS[[#All],[FEDERAÇÃO]]))</f>
        <v>FPFM</v>
      </c>
      <c r="E95" s="6">
        <v>315</v>
      </c>
      <c r="F95" s="7">
        <v>0</v>
      </c>
      <c r="G95" s="7">
        <v>125</v>
      </c>
      <c r="H95" s="7">
        <v>185</v>
      </c>
      <c r="I95" s="9">
        <f>IF(tabMASTER[[#This Row],[ATLETA]]="","",SUM(F95:H95))</f>
        <v>310</v>
      </c>
    </row>
    <row r="96" spans="1:9" ht="20.100000000000001" customHeight="1" x14ac:dyDescent="0.3">
      <c r="A96" s="8" t="s">
        <v>309</v>
      </c>
      <c r="B96" s="6" t="s">
        <v>161</v>
      </c>
      <c r="C96" s="6" t="s">
        <v>40</v>
      </c>
      <c r="D96" s="6" t="str" cm="1">
        <f t="array" ref="D96">IF($C96="","",_xlfn.XLOOKUP(tabMASTER[[#This Row],[UF]],tabESTADOS[[#All],[SIGLA]],tabESTADOS[[#All],[FEDERAÇÃO]]))</f>
        <v>FEFUMEMGE</v>
      </c>
      <c r="E96" s="6">
        <v>235</v>
      </c>
      <c r="F96" s="7">
        <v>305</v>
      </c>
      <c r="G96" s="7">
        <v>0</v>
      </c>
      <c r="H96" s="7">
        <v>0</v>
      </c>
      <c r="I96" s="9">
        <f>IF(tabMASTER[[#This Row],[ATLETA]]="","",SUM(F96:H96))</f>
        <v>305</v>
      </c>
    </row>
    <row r="97" spans="1:9" ht="20.100000000000001" customHeight="1" x14ac:dyDescent="0.3">
      <c r="A97" s="8" t="s">
        <v>310</v>
      </c>
      <c r="B97" s="6" t="s">
        <v>184</v>
      </c>
      <c r="C97" s="6" t="s">
        <v>74</v>
      </c>
      <c r="D97" s="6" t="str" cm="1">
        <f t="array" ref="D97">IF($C97="","",_xlfn.XLOOKUP(tabMASTER[[#This Row],[UF]],tabESTADOS[[#All],[SIGLA]],tabESTADOS[[#All],[FEDERAÇÃO]]))</f>
        <v>FPFM</v>
      </c>
      <c r="E97" s="6">
        <v>0</v>
      </c>
      <c r="F97" s="7">
        <v>0</v>
      </c>
      <c r="G97" s="7">
        <v>0</v>
      </c>
      <c r="H97" s="7">
        <v>305</v>
      </c>
      <c r="I97" s="9">
        <f>IF(tabMASTER[[#This Row],[ATLETA]]="","",SUM(F97:H97))</f>
        <v>305</v>
      </c>
    </row>
    <row r="98" spans="1:9" ht="20.100000000000001" customHeight="1" x14ac:dyDescent="0.3">
      <c r="A98" s="8" t="s">
        <v>311</v>
      </c>
      <c r="B98" s="6" t="s">
        <v>185</v>
      </c>
      <c r="C98" s="6" t="s">
        <v>40</v>
      </c>
      <c r="D98" s="6" t="str" cm="1">
        <f t="array" ref="D98">IF($C98="","",_xlfn.XLOOKUP(tabMASTER[[#This Row],[UF]],tabESTADOS[[#All],[SIGLA]],tabESTADOS[[#All],[FEDERAÇÃO]]))</f>
        <v>FEFUMEMGE</v>
      </c>
      <c r="E98" s="6">
        <v>0</v>
      </c>
      <c r="F98" s="7">
        <v>0</v>
      </c>
      <c r="G98" s="7">
        <v>185</v>
      </c>
      <c r="H98" s="7">
        <v>100</v>
      </c>
      <c r="I98" s="9">
        <f>IF(tabMASTER[[#This Row],[ATLETA]]="","",SUM(F98:H98))</f>
        <v>285</v>
      </c>
    </row>
    <row r="99" spans="1:9" ht="20.100000000000001" customHeight="1" x14ac:dyDescent="0.3">
      <c r="A99" s="8" t="s">
        <v>312</v>
      </c>
      <c r="B99" s="6" t="s">
        <v>222</v>
      </c>
      <c r="C99" s="6" t="s">
        <v>74</v>
      </c>
      <c r="D99" s="6" t="str" cm="1">
        <f t="array" ref="D99">IF($C99="","",_xlfn.XLOOKUP(tabMASTER[[#This Row],[UF]],tabESTADOS[[#All],[SIGLA]],tabESTADOS[[#All],[FEDERAÇÃO]]))</f>
        <v>FPFM</v>
      </c>
      <c r="E99" s="6">
        <v>0</v>
      </c>
      <c r="F99" s="7">
        <v>0</v>
      </c>
      <c r="G99" s="7">
        <v>0</v>
      </c>
      <c r="H99" s="7">
        <v>285</v>
      </c>
      <c r="I99" s="9">
        <f>IF(tabMASTER[[#This Row],[ATLETA]]="","",SUM(F99:H99))</f>
        <v>285</v>
      </c>
    </row>
    <row r="100" spans="1:9" ht="20.100000000000001" customHeight="1" x14ac:dyDescent="0.3">
      <c r="A100" s="8" t="s">
        <v>313</v>
      </c>
      <c r="B100" s="6" t="s">
        <v>134</v>
      </c>
      <c r="C100" s="6" t="s">
        <v>74</v>
      </c>
      <c r="D100" s="6" t="str" cm="1">
        <f t="array" ref="D100">IF($C100="","",_xlfn.XLOOKUP(tabMASTER[[#This Row],[UF]],tabESTADOS[[#All],[SIGLA]],tabESTADOS[[#All],[FEDERAÇÃO]]))</f>
        <v>FPFM</v>
      </c>
      <c r="E100" s="6">
        <v>585</v>
      </c>
      <c r="F100" s="7">
        <v>265</v>
      </c>
      <c r="G100" s="7">
        <v>0</v>
      </c>
      <c r="H100" s="7">
        <v>0</v>
      </c>
      <c r="I100" s="9">
        <f>IF(tabMASTER[[#This Row],[ATLETA]]="","",SUM(F100:H100))</f>
        <v>265</v>
      </c>
    </row>
    <row r="101" spans="1:9" ht="20.100000000000001" customHeight="1" x14ac:dyDescent="0.3">
      <c r="A101" s="8" t="s">
        <v>314</v>
      </c>
      <c r="B101" s="6" t="s">
        <v>162</v>
      </c>
      <c r="C101" s="6" t="s">
        <v>52</v>
      </c>
      <c r="D101" s="6" t="str" cm="1">
        <f t="array" ref="D101">IF($C101="","",_xlfn.XLOOKUP(tabMASTER[[#This Row],[UF]],tabESTADOS[[#All],[SIGLA]],tabESTADOS[[#All],[FEDERAÇÃO]]))</f>
        <v>FPEFM</v>
      </c>
      <c r="E101" s="6">
        <v>275</v>
      </c>
      <c r="F101" s="7">
        <v>255</v>
      </c>
      <c r="G101" s="7">
        <v>0</v>
      </c>
      <c r="H101" s="7">
        <v>0</v>
      </c>
      <c r="I101" s="9">
        <f>IF(tabMASTER[[#This Row],[ATLETA]]="","",SUM(F101:H101))</f>
        <v>255</v>
      </c>
    </row>
    <row r="102" spans="1:9" ht="20.100000000000001" customHeight="1" x14ac:dyDescent="0.3">
      <c r="A102" s="8" t="s">
        <v>315</v>
      </c>
      <c r="B102" s="6" t="s">
        <v>186</v>
      </c>
      <c r="C102" s="6" t="s">
        <v>71</v>
      </c>
      <c r="D102" s="6" t="str" cm="1">
        <f t="array" ref="D102">IF($C102="","",_xlfn.XLOOKUP(tabMASTER[[#This Row],[UF]],tabESTADOS[[#All],[SIGLA]],tabESTADOS[[#All],[FEDERAÇÃO]]))</f>
        <v>FCFM</v>
      </c>
      <c r="E102" s="6">
        <v>0</v>
      </c>
      <c r="F102" s="7">
        <v>0</v>
      </c>
      <c r="G102" s="7">
        <v>255</v>
      </c>
      <c r="H102" s="7">
        <v>0</v>
      </c>
      <c r="I102" s="9">
        <f>IF(tabMASTER[[#This Row],[ATLETA]]="","",SUM(F102:H102))</f>
        <v>255</v>
      </c>
    </row>
    <row r="103" spans="1:9" ht="20.100000000000001" customHeight="1" x14ac:dyDescent="0.3">
      <c r="A103" s="8" t="s">
        <v>316</v>
      </c>
      <c r="B103" s="6" t="s">
        <v>187</v>
      </c>
      <c r="C103" s="6" t="s">
        <v>40</v>
      </c>
      <c r="D103" s="6" t="str" cm="1">
        <f t="array" ref="D103">IF($C103="","",_xlfn.XLOOKUP(tabMASTER[[#This Row],[UF]],tabESTADOS[[#All],[SIGLA]],tabESTADOS[[#All],[FEDERAÇÃO]]))</f>
        <v>FEFUMEMGE</v>
      </c>
      <c r="E103" s="6">
        <v>0</v>
      </c>
      <c r="F103" s="7">
        <v>0</v>
      </c>
      <c r="G103" s="7">
        <v>0</v>
      </c>
      <c r="H103" s="7">
        <v>255</v>
      </c>
      <c r="I103" s="9">
        <f>IF(tabMASTER[[#This Row],[ATLETA]]="","",SUM(F103:H103))</f>
        <v>255</v>
      </c>
    </row>
    <row r="104" spans="1:9" ht="20.100000000000001" customHeight="1" x14ac:dyDescent="0.3">
      <c r="A104" s="8" t="s">
        <v>317</v>
      </c>
      <c r="B104" s="6" t="s">
        <v>188</v>
      </c>
      <c r="C104" s="6" t="s">
        <v>71</v>
      </c>
      <c r="D104" s="6" t="str" cm="1">
        <f t="array" ref="D104">IF($C104="","",_xlfn.XLOOKUP(tabMASTER[[#This Row],[UF]],tabESTADOS[[#All],[SIGLA]],tabESTADOS[[#All],[FEDERAÇÃO]]))</f>
        <v>FCFM</v>
      </c>
      <c r="E104" s="6">
        <v>0</v>
      </c>
      <c r="F104" s="7">
        <v>0</v>
      </c>
      <c r="G104" s="7">
        <v>245</v>
      </c>
      <c r="H104" s="7">
        <v>0</v>
      </c>
      <c r="I104" s="9">
        <f>IF(tabMASTER[[#This Row],[ATLETA]]="","",SUM(F104:H104))</f>
        <v>245</v>
      </c>
    </row>
    <row r="105" spans="1:9" ht="20.100000000000001" customHeight="1" x14ac:dyDescent="0.3">
      <c r="A105" s="8" t="s">
        <v>318</v>
      </c>
      <c r="B105" s="6" t="s">
        <v>189</v>
      </c>
      <c r="C105" s="6" t="s">
        <v>74</v>
      </c>
      <c r="D105" s="6" t="str" cm="1">
        <f t="array" ref="D105">IF($C105="","",_xlfn.XLOOKUP(tabMASTER[[#This Row],[UF]],tabESTADOS[[#All],[SIGLA]],tabESTADOS[[#All],[FEDERAÇÃO]]))</f>
        <v>FPFM</v>
      </c>
      <c r="E105" s="6">
        <v>0</v>
      </c>
      <c r="F105" s="7">
        <v>0</v>
      </c>
      <c r="G105" s="7">
        <v>0</v>
      </c>
      <c r="H105" s="7">
        <v>245</v>
      </c>
      <c r="I105" s="9">
        <f>IF(tabMASTER[[#This Row],[ATLETA]]="","",SUM(F105:H105))</f>
        <v>245</v>
      </c>
    </row>
    <row r="106" spans="1:9" ht="20.100000000000001" customHeight="1" x14ac:dyDescent="0.3">
      <c r="A106" s="8" t="s">
        <v>319</v>
      </c>
      <c r="B106" s="6" t="s">
        <v>190</v>
      </c>
      <c r="C106" s="6" t="s">
        <v>71</v>
      </c>
      <c r="D106" s="6" t="str" cm="1">
        <f t="array" ref="D106">IF($C106="","",_xlfn.XLOOKUP(tabMASTER[[#This Row],[UF]],tabESTADOS[[#All],[SIGLA]],tabESTADOS[[#All],[FEDERAÇÃO]]))</f>
        <v>FCFM</v>
      </c>
      <c r="E106" s="6">
        <v>0</v>
      </c>
      <c r="F106" s="7">
        <v>245</v>
      </c>
      <c r="G106" s="7">
        <v>0</v>
      </c>
      <c r="H106" s="7">
        <v>0</v>
      </c>
      <c r="I106" s="9">
        <f>IF(tabMASTER[[#This Row],[ATLETA]]="","",SUM(F106:H106))</f>
        <v>245</v>
      </c>
    </row>
    <row r="107" spans="1:9" ht="20.100000000000001" customHeight="1" x14ac:dyDescent="0.3">
      <c r="A107" s="8" t="s">
        <v>320</v>
      </c>
      <c r="B107" s="6" t="s">
        <v>191</v>
      </c>
      <c r="C107" s="6" t="s">
        <v>52</v>
      </c>
      <c r="D107" s="6" t="str" cm="1">
        <f t="array" ref="D107">IF($C107="","",_xlfn.XLOOKUP(tabMASTER[[#This Row],[UF]],tabESTADOS[[#All],[SIGLA]],tabESTADOS[[#All],[FEDERAÇÃO]]))</f>
        <v>FPEFM</v>
      </c>
      <c r="E107" s="6">
        <v>0</v>
      </c>
      <c r="F107" s="7">
        <v>0</v>
      </c>
      <c r="G107" s="7">
        <v>0</v>
      </c>
      <c r="H107" s="7">
        <v>235</v>
      </c>
      <c r="I107" s="9">
        <f>IF(tabMASTER[[#This Row],[ATLETA]]="","",SUM(F107:H107))</f>
        <v>235</v>
      </c>
    </row>
    <row r="108" spans="1:9" ht="20.100000000000001" customHeight="1" x14ac:dyDescent="0.3">
      <c r="A108" s="8" t="s">
        <v>321</v>
      </c>
      <c r="B108" s="6" t="s">
        <v>192</v>
      </c>
      <c r="C108" s="6" t="s">
        <v>40</v>
      </c>
      <c r="D108" s="6" t="str" cm="1">
        <f t="array" ref="D108">IF($C108="","",_xlfn.XLOOKUP(tabMASTER[[#This Row],[UF]],tabESTADOS[[#All],[SIGLA]],tabESTADOS[[#All],[FEDERAÇÃO]]))</f>
        <v>FEFUMEMGE</v>
      </c>
      <c r="E108" s="6">
        <v>0</v>
      </c>
      <c r="F108" s="7">
        <v>0</v>
      </c>
      <c r="G108" s="7">
        <v>175</v>
      </c>
      <c r="H108" s="7">
        <v>55</v>
      </c>
      <c r="I108" s="9">
        <f>IF(tabMASTER[[#This Row],[ATLETA]]="","",SUM(F108:H108))</f>
        <v>230</v>
      </c>
    </row>
    <row r="109" spans="1:9" ht="20.100000000000001" customHeight="1" x14ac:dyDescent="0.3">
      <c r="A109" s="8" t="s">
        <v>322</v>
      </c>
      <c r="B109" s="6" t="s">
        <v>171</v>
      </c>
      <c r="C109" s="6" t="s">
        <v>74</v>
      </c>
      <c r="D109" s="6" t="str" cm="1">
        <f t="array" ref="D109">IF($C109="","",_xlfn.XLOOKUP(tabMASTER[[#This Row],[UF]],tabESTADOS[[#All],[SIGLA]],tabESTADOS[[#All],[FEDERAÇÃO]]))</f>
        <v>FPFM</v>
      </c>
      <c r="E109" s="6">
        <v>205</v>
      </c>
      <c r="F109" s="7">
        <v>225</v>
      </c>
      <c r="G109" s="7">
        <v>0</v>
      </c>
      <c r="H109" s="7">
        <v>0</v>
      </c>
      <c r="I109" s="9">
        <f>IF(tabMASTER[[#This Row],[ATLETA]]="","",SUM(F109:H109))</f>
        <v>225</v>
      </c>
    </row>
    <row r="110" spans="1:9" ht="20.100000000000001" customHeight="1" x14ac:dyDescent="0.3">
      <c r="A110" s="8" t="s">
        <v>323</v>
      </c>
      <c r="B110" s="6" t="s">
        <v>193</v>
      </c>
      <c r="C110" s="6" t="s">
        <v>74</v>
      </c>
      <c r="D110" s="6" t="str" cm="1">
        <f t="array" ref="D110">IF($C110="","",_xlfn.XLOOKUP(tabMASTER[[#This Row],[UF]],tabESTADOS[[#All],[SIGLA]],tabESTADOS[[#All],[FEDERAÇÃO]]))</f>
        <v>FPFM</v>
      </c>
      <c r="E110" s="6">
        <v>0</v>
      </c>
      <c r="F110" s="7">
        <v>0</v>
      </c>
      <c r="G110" s="7">
        <v>0</v>
      </c>
      <c r="H110" s="7">
        <v>215</v>
      </c>
      <c r="I110" s="9">
        <f>IF(tabMASTER[[#This Row],[ATLETA]]="","",SUM(F110:H110))</f>
        <v>215</v>
      </c>
    </row>
    <row r="111" spans="1:9" ht="20.100000000000001" customHeight="1" x14ac:dyDescent="0.3">
      <c r="A111" s="8" t="s">
        <v>324</v>
      </c>
      <c r="B111" s="6" t="s">
        <v>194</v>
      </c>
      <c r="C111" s="6" t="s">
        <v>71</v>
      </c>
      <c r="D111" s="6" t="str" cm="1">
        <f t="array" ref="D111">IF($C111="","",_xlfn.XLOOKUP(tabMASTER[[#This Row],[UF]],tabESTADOS[[#All],[SIGLA]],tabESTADOS[[#All],[FEDERAÇÃO]]))</f>
        <v>FCFM</v>
      </c>
      <c r="E111" s="6">
        <v>0</v>
      </c>
      <c r="F111" s="7">
        <v>0</v>
      </c>
      <c r="G111" s="7">
        <v>215</v>
      </c>
      <c r="H111" s="7">
        <v>0</v>
      </c>
      <c r="I111" s="9">
        <f>IF(tabMASTER[[#This Row],[ATLETA]]="","",SUM(F111:H111))</f>
        <v>215</v>
      </c>
    </row>
    <row r="112" spans="1:9" ht="20.100000000000001" customHeight="1" x14ac:dyDescent="0.3">
      <c r="A112" s="8" t="s">
        <v>325</v>
      </c>
      <c r="B112" s="6" t="s">
        <v>195</v>
      </c>
      <c r="C112" s="6" t="s">
        <v>49</v>
      </c>
      <c r="D112" s="6" t="str" cm="1">
        <f t="array" ref="D112">IF($C112="","",_xlfn.XLOOKUP(tabMASTER[[#This Row],[UF]],tabESTADOS[[#All],[SIGLA]],tabESTADOS[[#All],[FEDERAÇÃO]]))</f>
        <v>FFMP</v>
      </c>
      <c r="E112" s="6">
        <v>0</v>
      </c>
      <c r="F112" s="7">
        <v>0</v>
      </c>
      <c r="G112" s="7">
        <v>205</v>
      </c>
      <c r="H112" s="7">
        <v>0</v>
      </c>
      <c r="I112" s="9">
        <f>IF(tabMASTER[[#This Row],[ATLETA]]="","",SUM(F112:H112))</f>
        <v>205</v>
      </c>
    </row>
    <row r="113" spans="1:9" ht="20.100000000000001" customHeight="1" x14ac:dyDescent="0.3">
      <c r="A113" s="8" t="s">
        <v>326</v>
      </c>
      <c r="B113" s="6" t="s">
        <v>196</v>
      </c>
      <c r="C113" s="6" t="s">
        <v>40</v>
      </c>
      <c r="D113" s="6" t="str" cm="1">
        <f t="array" ref="D113">IF($C113="","",_xlfn.XLOOKUP(tabMASTER[[#This Row],[UF]],tabESTADOS[[#All],[SIGLA]],tabESTADOS[[#All],[FEDERAÇÃO]]))</f>
        <v>FEFUMEMGE</v>
      </c>
      <c r="E113" s="6">
        <v>0</v>
      </c>
      <c r="F113" s="7">
        <v>0</v>
      </c>
      <c r="G113" s="7">
        <v>0</v>
      </c>
      <c r="H113" s="7">
        <v>205</v>
      </c>
      <c r="I113" s="9">
        <f>IF(tabMASTER[[#This Row],[ATLETA]]="","",SUM(F113:H113))</f>
        <v>205</v>
      </c>
    </row>
    <row r="114" spans="1:9" ht="20.100000000000001" customHeight="1" x14ac:dyDescent="0.3">
      <c r="A114" s="8" t="s">
        <v>327</v>
      </c>
      <c r="B114" s="6" t="s">
        <v>197</v>
      </c>
      <c r="C114" s="6" t="s">
        <v>40</v>
      </c>
      <c r="D114" s="6" t="str" cm="1">
        <f t="array" ref="D114">IF($C114="","",_xlfn.XLOOKUP(tabMASTER[[#This Row],[UF]],tabESTADOS[[#All],[SIGLA]],tabESTADOS[[#All],[FEDERAÇÃO]]))</f>
        <v>FEFUMEMGE</v>
      </c>
      <c r="E114" s="6">
        <v>0</v>
      </c>
      <c r="F114" s="7">
        <v>0</v>
      </c>
      <c r="G114" s="7">
        <v>0</v>
      </c>
      <c r="H114" s="7">
        <v>195</v>
      </c>
      <c r="I114" s="9">
        <f>IF(tabMASTER[[#This Row],[ATLETA]]="","",SUM(F114:H114))</f>
        <v>195</v>
      </c>
    </row>
    <row r="115" spans="1:9" ht="20.100000000000001" customHeight="1" x14ac:dyDescent="0.3">
      <c r="A115" s="8" t="s">
        <v>328</v>
      </c>
      <c r="B115" s="6" t="s">
        <v>198</v>
      </c>
      <c r="C115" s="6" t="s">
        <v>74</v>
      </c>
      <c r="D115" s="6" t="str" cm="1">
        <f t="array" ref="D115">IF($C115="","",_xlfn.XLOOKUP(tabMASTER[[#This Row],[UF]],tabESTADOS[[#All],[SIGLA]],tabESTADOS[[#All],[FEDERAÇÃO]]))</f>
        <v>FPFM</v>
      </c>
      <c r="E115" s="6">
        <v>0</v>
      </c>
      <c r="F115" s="7">
        <v>0</v>
      </c>
      <c r="G115" s="7">
        <v>0</v>
      </c>
      <c r="H115" s="7">
        <v>175</v>
      </c>
      <c r="I115" s="9">
        <f>IF(tabMASTER[[#This Row],[ATLETA]]="","",SUM(F115:H115))</f>
        <v>175</v>
      </c>
    </row>
    <row r="116" spans="1:9" ht="20.100000000000001" customHeight="1" x14ac:dyDescent="0.3">
      <c r="A116" s="8" t="s">
        <v>329</v>
      </c>
      <c r="B116" s="6" t="s">
        <v>199</v>
      </c>
      <c r="C116" s="6" t="s">
        <v>63</v>
      </c>
      <c r="D116" s="6" t="str" cm="1">
        <f t="array" ref="D116">IF($C116="","",_xlfn.XLOOKUP(tabMASTER[[#This Row],[UF]],tabESTADOS[[#All],[SIGLA]],tabESTADOS[[#All],[FEDERAÇÃO]]))</f>
        <v>FGFM</v>
      </c>
      <c r="E116" s="6">
        <v>0</v>
      </c>
      <c r="F116" s="7">
        <v>0</v>
      </c>
      <c r="G116" s="7">
        <v>165</v>
      </c>
      <c r="H116" s="7">
        <v>0</v>
      </c>
      <c r="I116" s="9">
        <f>IF(tabMASTER[[#This Row],[ATLETA]]="","",SUM(F116:H116))</f>
        <v>165</v>
      </c>
    </row>
    <row r="117" spans="1:9" ht="20.100000000000001" customHeight="1" x14ac:dyDescent="0.3">
      <c r="A117" s="8" t="s">
        <v>330</v>
      </c>
      <c r="B117" s="6" t="s">
        <v>200</v>
      </c>
      <c r="C117" s="6" t="s">
        <v>6</v>
      </c>
      <c r="D117" s="6" t="str" cm="1">
        <f t="array" ref="D117">IF($C117="","",_xlfn.XLOOKUP(tabMASTER[[#This Row],[UF]],tabESTADOS[[#All],[SIGLA]],tabESTADOS[[#All],[FEDERAÇÃO]]))</f>
        <v>FEFUMERJ</v>
      </c>
      <c r="E117" s="6">
        <v>0</v>
      </c>
      <c r="F117" s="7">
        <v>0</v>
      </c>
      <c r="G117" s="7">
        <v>0</v>
      </c>
      <c r="H117" s="7">
        <v>165</v>
      </c>
      <c r="I117" s="9">
        <f>IF(tabMASTER[[#This Row],[ATLETA]]="","",SUM(F117:H117))</f>
        <v>165</v>
      </c>
    </row>
    <row r="118" spans="1:9" ht="20.100000000000001" customHeight="1" x14ac:dyDescent="0.3">
      <c r="A118" s="8" t="s">
        <v>331</v>
      </c>
      <c r="B118" s="6" t="s">
        <v>201</v>
      </c>
      <c r="C118" s="6" t="s">
        <v>6</v>
      </c>
      <c r="D118" s="6" t="str" cm="1">
        <f t="array" ref="D118">IF($C118="","",_xlfn.XLOOKUP(tabMASTER[[#This Row],[UF]],tabESTADOS[[#All],[SIGLA]],tabESTADOS[[#All],[FEDERAÇÃO]]))</f>
        <v>FEFUMERJ</v>
      </c>
      <c r="E118" s="6">
        <v>0</v>
      </c>
      <c r="F118" s="7">
        <v>0</v>
      </c>
      <c r="G118" s="7">
        <v>0</v>
      </c>
      <c r="H118" s="7">
        <v>135</v>
      </c>
      <c r="I118" s="9">
        <f>IF(tabMASTER[[#This Row],[ATLETA]]="","",SUM(F118:H118))</f>
        <v>135</v>
      </c>
    </row>
    <row r="119" spans="1:9" ht="20.100000000000001" customHeight="1" x14ac:dyDescent="0.3">
      <c r="A119" s="8" t="s">
        <v>332</v>
      </c>
      <c r="B119" s="6" t="s">
        <v>202</v>
      </c>
      <c r="C119" s="6" t="s">
        <v>27</v>
      </c>
      <c r="D119" s="6" t="str" cm="1">
        <f t="array" ref="D119">IF($C119="","",_xlfn.XLOOKUP(tabMASTER[[#This Row],[UF]],tabESTADOS[[#All],[SIGLA]],tabESTADOS[[#All],[FEDERAÇÃO]]))</f>
        <v>FBFM</v>
      </c>
      <c r="E119" s="6">
        <v>0</v>
      </c>
      <c r="F119" s="7">
        <v>0</v>
      </c>
      <c r="G119" s="7">
        <v>0</v>
      </c>
      <c r="H119" s="7">
        <v>130</v>
      </c>
      <c r="I119" s="9">
        <f>IF(tabMASTER[[#This Row],[ATLETA]]="","",SUM(F119:H119))</f>
        <v>130</v>
      </c>
    </row>
    <row r="120" spans="1:9" ht="20.100000000000001" customHeight="1" x14ac:dyDescent="0.3">
      <c r="A120" s="8" t="s">
        <v>333</v>
      </c>
      <c r="B120" s="6" t="s">
        <v>203</v>
      </c>
      <c r="C120" s="6" t="s">
        <v>63</v>
      </c>
      <c r="D120" s="6" t="str" cm="1">
        <f t="array" ref="D120">IF($C120="","",_xlfn.XLOOKUP(tabMASTER[[#This Row],[UF]],tabESTADOS[[#All],[SIGLA]],tabESTADOS[[#All],[FEDERAÇÃO]]))</f>
        <v>FGFM</v>
      </c>
      <c r="E120" s="6">
        <v>0</v>
      </c>
      <c r="F120" s="7">
        <v>0</v>
      </c>
      <c r="G120" s="7">
        <v>0</v>
      </c>
      <c r="H120" s="7">
        <v>125</v>
      </c>
      <c r="I120" s="9">
        <f>IF(tabMASTER[[#This Row],[ATLETA]]="","",SUM(F120:H120))</f>
        <v>125</v>
      </c>
    </row>
    <row r="121" spans="1:9" ht="20.100000000000001" customHeight="1" x14ac:dyDescent="0.3">
      <c r="A121" s="8" t="s">
        <v>334</v>
      </c>
      <c r="B121" s="6" t="s">
        <v>204</v>
      </c>
      <c r="C121" s="6" t="s">
        <v>52</v>
      </c>
      <c r="D121" s="6" t="str" cm="1">
        <f t="array" ref="D121">IF($C121="","",_xlfn.XLOOKUP(tabMASTER[[#This Row],[UF]],tabESTADOS[[#All],[SIGLA]],tabESTADOS[[#All],[FEDERAÇÃO]]))</f>
        <v>FPEFM</v>
      </c>
      <c r="E121" s="6">
        <v>0</v>
      </c>
      <c r="F121" s="7">
        <v>0</v>
      </c>
      <c r="G121" s="7">
        <v>0</v>
      </c>
      <c r="H121" s="7">
        <v>120</v>
      </c>
      <c r="I121" s="9">
        <f>IF(tabMASTER[[#This Row],[ATLETA]]="","",SUM(F121:H121))</f>
        <v>120</v>
      </c>
    </row>
    <row r="122" spans="1:9" ht="20.100000000000001" customHeight="1" x14ac:dyDescent="0.3">
      <c r="A122" s="8" t="s">
        <v>335</v>
      </c>
      <c r="B122" s="6" t="s">
        <v>205</v>
      </c>
      <c r="C122" s="6" t="s">
        <v>74</v>
      </c>
      <c r="D122" s="6" t="str" cm="1">
        <f t="array" ref="D122">IF($C122="","",_xlfn.XLOOKUP(tabMASTER[[#This Row],[UF]],tabESTADOS[[#All],[SIGLA]],tabESTADOS[[#All],[FEDERAÇÃO]]))</f>
        <v>FPFM</v>
      </c>
      <c r="E122" s="6">
        <v>0</v>
      </c>
      <c r="F122" s="7">
        <v>0</v>
      </c>
      <c r="G122" s="7">
        <v>0</v>
      </c>
      <c r="H122" s="7">
        <v>110</v>
      </c>
      <c r="I122" s="9">
        <f>IF(tabMASTER[[#This Row],[ATLETA]]="","",SUM(F122:H122))</f>
        <v>110</v>
      </c>
    </row>
    <row r="123" spans="1:9" ht="20.100000000000001" customHeight="1" x14ac:dyDescent="0.3">
      <c r="A123" s="8" t="s">
        <v>336</v>
      </c>
      <c r="B123" s="6" t="s">
        <v>206</v>
      </c>
      <c r="C123" s="6" t="s">
        <v>63</v>
      </c>
      <c r="D123" s="6" t="str" cm="1">
        <f t="array" ref="D123">IF($C123="","",_xlfn.XLOOKUP(tabMASTER[[#This Row],[UF]],tabESTADOS[[#All],[SIGLA]],tabESTADOS[[#All],[FEDERAÇÃO]]))</f>
        <v>FGFM</v>
      </c>
      <c r="E123" s="6">
        <v>0</v>
      </c>
      <c r="F123" s="7">
        <v>0</v>
      </c>
      <c r="G123" s="7">
        <v>0</v>
      </c>
      <c r="H123" s="7">
        <v>105</v>
      </c>
      <c r="I123" s="9">
        <f>IF(tabMASTER[[#This Row],[ATLETA]]="","",SUM(F123:H123))</f>
        <v>105</v>
      </c>
    </row>
    <row r="124" spans="1:9" ht="20.100000000000001" customHeight="1" x14ac:dyDescent="0.3">
      <c r="A124" s="8" t="s">
        <v>337</v>
      </c>
      <c r="B124" s="6" t="s">
        <v>207</v>
      </c>
      <c r="C124" s="6" t="s">
        <v>40</v>
      </c>
      <c r="D124" s="6" t="str" cm="1">
        <f t="array" ref="D124">IF($C124="","",_xlfn.XLOOKUP(tabMASTER[[#This Row],[UF]],tabESTADOS[[#All],[SIGLA]],tabESTADOS[[#All],[FEDERAÇÃO]]))</f>
        <v>FEFUMEMGE</v>
      </c>
      <c r="E124" s="6">
        <v>0</v>
      </c>
      <c r="F124" s="7">
        <v>0</v>
      </c>
      <c r="G124" s="7">
        <v>0</v>
      </c>
      <c r="H124" s="7">
        <f>H123-10</f>
        <v>95</v>
      </c>
      <c r="I124" s="9">
        <f>IF(tabMASTER[[#This Row],[ATLETA]]="","",SUM(F124:H124))</f>
        <v>95</v>
      </c>
    </row>
    <row r="125" spans="1:9" ht="20.100000000000001" customHeight="1" x14ac:dyDescent="0.3">
      <c r="A125" s="8" t="s">
        <v>338</v>
      </c>
      <c r="B125" s="6" t="s">
        <v>152</v>
      </c>
      <c r="C125" s="6" t="s">
        <v>24</v>
      </c>
      <c r="D125" s="6" t="str" cm="1">
        <f t="array" ref="D125">IF($C125="","",_xlfn.XLOOKUP(tabMASTER[[#This Row],[UF]],tabESTADOS[[#All],[SIGLA]],tabESTADOS[[#All],[FEDERAÇÃO]]))</f>
        <v>FUTMECE</v>
      </c>
      <c r="E125" s="6">
        <v>525</v>
      </c>
      <c r="F125" s="7">
        <v>0</v>
      </c>
      <c r="G125" s="7">
        <v>0</v>
      </c>
      <c r="H125" s="7">
        <v>80</v>
      </c>
      <c r="I125" s="9">
        <f>IF(tabMASTER[[#This Row],[ATLETA]]="","",SUM(F125:H125))</f>
        <v>80</v>
      </c>
    </row>
    <row r="126" spans="1:9" ht="20.100000000000001" customHeight="1" x14ac:dyDescent="0.3">
      <c r="A126" s="8" t="s">
        <v>339</v>
      </c>
      <c r="B126" s="6" t="s">
        <v>208</v>
      </c>
      <c r="C126" s="6" t="s">
        <v>74</v>
      </c>
      <c r="D126" s="6" t="str" cm="1">
        <f t="array" ref="D126">IF($C126="","",_xlfn.XLOOKUP(tabMASTER[[#This Row],[UF]],tabESTADOS[[#All],[SIGLA]],tabESTADOS[[#All],[FEDERAÇÃO]]))</f>
        <v>FPFM</v>
      </c>
      <c r="E126" s="6">
        <v>0</v>
      </c>
      <c r="F126" s="7">
        <v>0</v>
      </c>
      <c r="G126" s="7">
        <v>0</v>
      </c>
      <c r="H126" s="7">
        <v>75</v>
      </c>
      <c r="I126" s="9">
        <f>IF(tabMASTER[[#This Row],[ATLETA]]="","",SUM(F126:H126))</f>
        <v>75</v>
      </c>
    </row>
    <row r="127" spans="1:9" ht="20.100000000000001" customHeight="1" x14ac:dyDescent="0.3">
      <c r="A127" s="8" t="s">
        <v>340</v>
      </c>
      <c r="B127" s="6" t="s">
        <v>160</v>
      </c>
      <c r="C127" s="6" t="s">
        <v>24</v>
      </c>
      <c r="D127" s="6" t="str" cm="1">
        <f t="array" ref="D127">IF($C127="","",_xlfn.XLOOKUP(tabMASTER[[#This Row],[UF]],tabESTADOS[[#All],[SIGLA]],tabESTADOS[[#All],[FEDERAÇÃO]]))</f>
        <v>FUTMECE</v>
      </c>
      <c r="E127" s="6">
        <v>495</v>
      </c>
      <c r="F127" s="7">
        <v>0</v>
      </c>
      <c r="G127" s="7">
        <v>0</v>
      </c>
      <c r="H127" s="7">
        <v>65</v>
      </c>
      <c r="I127" s="9">
        <f>IF(tabMASTER[[#This Row],[ATLETA]]="","",SUM(F127:H127))</f>
        <v>65</v>
      </c>
    </row>
    <row r="128" spans="1:9" ht="20.100000000000001" customHeight="1" x14ac:dyDescent="0.3">
      <c r="A128" s="8" t="s">
        <v>341</v>
      </c>
      <c r="B128" s="6" t="s">
        <v>209</v>
      </c>
      <c r="C128" s="6" t="s">
        <v>6</v>
      </c>
      <c r="D128" s="6" t="str" cm="1">
        <f t="array" ref="D128">IF($C128="","",_xlfn.XLOOKUP(tabMASTER[[#This Row],[UF]],tabESTADOS[[#All],[SIGLA]],tabESTADOS[[#All],[FEDERAÇÃO]]))</f>
        <v>FEFUMERJ</v>
      </c>
      <c r="E128" s="6">
        <v>0</v>
      </c>
      <c r="F128" s="7">
        <v>0</v>
      </c>
      <c r="G128" s="7">
        <v>0</v>
      </c>
      <c r="H128" s="7">
        <v>60</v>
      </c>
      <c r="I128" s="9">
        <f>IF(tabMASTER[[#This Row],[ATLETA]]="","",SUM(F128:H128))</f>
        <v>60</v>
      </c>
    </row>
    <row r="129" spans="1:9" ht="20.100000000000001" customHeight="1" x14ac:dyDescent="0.3">
      <c r="A129" s="8" t="s">
        <v>342</v>
      </c>
      <c r="B129" s="6" t="s">
        <v>148</v>
      </c>
      <c r="C129" s="6" t="s">
        <v>6</v>
      </c>
      <c r="D129" s="6" t="str" cm="1">
        <f t="array" ref="D129">IF($C129="","",_xlfn.XLOOKUP(tabMASTER[[#This Row],[UF]],tabESTADOS[[#All],[SIGLA]],tabESTADOS[[#All],[FEDERAÇÃO]]))</f>
        <v>FEFUMERJ</v>
      </c>
      <c r="E129" s="6">
        <v>615</v>
      </c>
      <c r="F129" s="7">
        <v>0</v>
      </c>
      <c r="G129" s="7">
        <v>0</v>
      </c>
      <c r="H129" s="7">
        <v>50</v>
      </c>
      <c r="I129" s="9">
        <f>IF(tabMASTER[[#This Row],[ATLETA]]="","",SUM(F129:H129))</f>
        <v>50</v>
      </c>
    </row>
    <row r="130" spans="1:9" ht="20.100000000000001" customHeight="1" x14ac:dyDescent="0.3">
      <c r="A130" s="8" t="s">
        <v>343</v>
      </c>
      <c r="B130" s="6" t="s">
        <v>210</v>
      </c>
      <c r="C130" s="6" t="s">
        <v>74</v>
      </c>
      <c r="D130" s="6" t="str" cm="1">
        <f t="array" ref="D130">IF($C130="","",_xlfn.XLOOKUP(tabMASTER[[#This Row],[UF]],tabESTADOS[[#All],[SIGLA]],tabESTADOS[[#All],[FEDERAÇÃO]]))</f>
        <v>FPFM</v>
      </c>
      <c r="E130" s="6">
        <v>0</v>
      </c>
      <c r="F130" s="7">
        <v>0</v>
      </c>
      <c r="G130" s="7">
        <v>0</v>
      </c>
      <c r="H130" s="7">
        <v>45</v>
      </c>
      <c r="I130" s="9">
        <f>IF(tabMASTER[[#This Row],[ATLETA]]="","",SUM(F130:H130))</f>
        <v>45</v>
      </c>
    </row>
    <row r="131" spans="1:9" ht="20.100000000000001" customHeight="1" x14ac:dyDescent="0.3">
      <c r="A131" s="8" t="s">
        <v>344</v>
      </c>
      <c r="B131" s="6" t="s">
        <v>211</v>
      </c>
      <c r="C131" s="6" t="s">
        <v>6</v>
      </c>
      <c r="D131" s="6" t="str" cm="1">
        <f t="array" ref="D131">IF($C131="","",_xlfn.XLOOKUP(tabMASTER[[#This Row],[UF]],tabESTADOS[[#All],[SIGLA]],tabESTADOS[[#All],[FEDERAÇÃO]]))</f>
        <v>FEFUMERJ</v>
      </c>
      <c r="E131" s="6">
        <v>0</v>
      </c>
      <c r="F131" s="7">
        <v>0</v>
      </c>
      <c r="G131" s="7">
        <v>0</v>
      </c>
      <c r="H131" s="7">
        <v>40</v>
      </c>
      <c r="I131" s="9">
        <f>IF(tabMASTER[[#This Row],[ATLETA]]="","",SUM(F131:H131))</f>
        <v>40</v>
      </c>
    </row>
    <row r="132" spans="1:9" ht="20.100000000000001" customHeight="1" x14ac:dyDescent="0.3">
      <c r="A132" s="8" t="s">
        <v>345</v>
      </c>
      <c r="B132" s="6" t="s">
        <v>212</v>
      </c>
      <c r="C132" s="6" t="s">
        <v>63</v>
      </c>
      <c r="D132" s="6" t="str" cm="1">
        <f t="array" ref="D132">IF($C132="","",_xlfn.XLOOKUP(tabMASTER[[#This Row],[UF]],tabESTADOS[[#All],[SIGLA]],tabESTADOS[[#All],[FEDERAÇÃO]]))</f>
        <v>FGFM</v>
      </c>
      <c r="E132" s="6">
        <v>0</v>
      </c>
      <c r="F132" s="7">
        <v>0</v>
      </c>
      <c r="G132" s="7">
        <v>0</v>
      </c>
      <c r="H132" s="7">
        <v>35</v>
      </c>
      <c r="I132" s="9">
        <f>IF(tabMASTER[[#This Row],[ATLETA]]="","",SUM(F132:H132))</f>
        <v>35</v>
      </c>
    </row>
    <row r="133" spans="1:9" ht="20.100000000000001" customHeight="1" x14ac:dyDescent="0.3">
      <c r="A133" s="8" t="s">
        <v>346</v>
      </c>
      <c r="B133" s="6" t="s">
        <v>213</v>
      </c>
      <c r="C133" s="6" t="s">
        <v>40</v>
      </c>
      <c r="D133" s="6" t="str" cm="1">
        <f t="array" ref="D133">IF($C133="","",_xlfn.XLOOKUP(tabMASTER[[#This Row],[UF]],tabESTADOS[[#All],[SIGLA]],tabESTADOS[[#All],[FEDERAÇÃO]]))</f>
        <v>FEFUMEMGE</v>
      </c>
      <c r="E133" s="6">
        <v>0</v>
      </c>
      <c r="F133" s="7">
        <v>0</v>
      </c>
      <c r="G133" s="7">
        <v>0</v>
      </c>
      <c r="H133" s="7">
        <v>30</v>
      </c>
      <c r="I133" s="9">
        <f>IF(tabMASTER[[#This Row],[ATLETA]]="","",SUM(F133:H133))</f>
        <v>30</v>
      </c>
    </row>
    <row r="134" spans="1:9" ht="20.100000000000001" customHeight="1" x14ac:dyDescent="0.3">
      <c r="A134" s="8" t="s">
        <v>347</v>
      </c>
      <c r="B134" s="6" t="s">
        <v>214</v>
      </c>
      <c r="C134" s="6" t="s">
        <v>74</v>
      </c>
      <c r="D134" s="6" t="str" cm="1">
        <f t="array" ref="D134">IF($C134="","",_xlfn.XLOOKUP(tabMASTER[[#This Row],[UF]],tabESTADOS[[#All],[SIGLA]],tabESTADOS[[#All],[FEDERAÇÃO]]))</f>
        <v>FPFM</v>
      </c>
      <c r="E134" s="6">
        <v>0</v>
      </c>
      <c r="F134" s="7">
        <v>0</v>
      </c>
      <c r="G134" s="7">
        <v>0</v>
      </c>
      <c r="H134" s="7">
        <v>25</v>
      </c>
      <c r="I134" s="9">
        <f>IF(tabMASTER[[#This Row],[ATLETA]]="","",SUM(F134:H134))</f>
        <v>25</v>
      </c>
    </row>
    <row r="135" spans="1:9" ht="20.100000000000001" customHeight="1" x14ac:dyDescent="0.3">
      <c r="A135" s="8" t="s">
        <v>348</v>
      </c>
      <c r="B135" s="6" t="s">
        <v>215</v>
      </c>
      <c r="C135" s="6" t="s">
        <v>74</v>
      </c>
      <c r="D135" s="6" t="str" cm="1">
        <f t="array" ref="D135">IF($C135="","",_xlfn.XLOOKUP(tabMASTER[[#This Row],[UF]],tabESTADOS[[#All],[SIGLA]],tabESTADOS[[#All],[FEDERAÇÃO]]))</f>
        <v>FPFM</v>
      </c>
      <c r="E135" s="6">
        <v>0</v>
      </c>
      <c r="F135" s="7">
        <v>0</v>
      </c>
      <c r="G135" s="7">
        <v>0</v>
      </c>
      <c r="H135" s="7">
        <v>20</v>
      </c>
      <c r="I135" s="9">
        <f>IF(tabMASTER[[#This Row],[ATLETA]]="","",SUM(F135:H135))</f>
        <v>20</v>
      </c>
    </row>
    <row r="136" spans="1:9" ht="20.100000000000001" customHeight="1" x14ac:dyDescent="0.3"/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9AAF-3715-44C8-AAC8-1C251E28F4AA}">
  <sheetPr>
    <tabColor rgb="FF002060"/>
  </sheetPr>
  <dimension ref="A1:C130"/>
  <sheetViews>
    <sheetView showGridLines="0" workbookViewId="0"/>
  </sheetViews>
  <sheetFormatPr defaultColWidth="0" defaultRowHeight="20.100000000000001" customHeight="1" zeroHeight="1" x14ac:dyDescent="0.25"/>
  <cols>
    <col min="1" max="1" width="10.7109375" style="11" customWidth="1"/>
    <col min="2" max="2" width="20.28515625" style="11" bestFit="1" customWidth="1"/>
    <col min="3" max="3" width="5.7109375" style="11" customWidth="1"/>
    <col min="4" max="16384" width="9.140625" style="11" hidden="1"/>
  </cols>
  <sheetData>
    <row r="1" spans="1:2" s="3" customFormat="1" ht="24" customHeight="1" x14ac:dyDescent="0.25">
      <c r="A1" s="13" t="s">
        <v>542</v>
      </c>
      <c r="B1" s="13" t="s">
        <v>541</v>
      </c>
    </row>
    <row r="2" spans="1:2" ht="20.100000000000001" customHeight="1" x14ac:dyDescent="0.3">
      <c r="A2" s="14" t="s">
        <v>543</v>
      </c>
      <c r="B2" s="15">
        <v>1000</v>
      </c>
    </row>
    <row r="3" spans="1:2" ht="20.100000000000001" customHeight="1" x14ac:dyDescent="0.25">
      <c r="A3" s="16" t="s">
        <v>544</v>
      </c>
      <c r="B3" s="17">
        <v>920</v>
      </c>
    </row>
    <row r="4" spans="1:2" ht="20.100000000000001" customHeight="1" x14ac:dyDescent="0.25">
      <c r="A4" s="18" t="s">
        <v>81</v>
      </c>
      <c r="B4" s="19">
        <v>880</v>
      </c>
    </row>
    <row r="5" spans="1:2" ht="20.100000000000001" customHeight="1" x14ac:dyDescent="0.25">
      <c r="A5" s="18" t="s">
        <v>82</v>
      </c>
      <c r="B5" s="19">
        <v>860</v>
      </c>
    </row>
    <row r="6" spans="1:2" ht="20.100000000000001" customHeight="1" x14ac:dyDescent="0.25">
      <c r="A6" s="18" t="s">
        <v>83</v>
      </c>
      <c r="B6" s="19">
        <v>845</v>
      </c>
    </row>
    <row r="7" spans="1:2" ht="20.100000000000001" customHeight="1" x14ac:dyDescent="0.25">
      <c r="A7" s="18" t="s">
        <v>84</v>
      </c>
      <c r="B7" s="19">
        <v>830</v>
      </c>
    </row>
    <row r="8" spans="1:2" ht="20.100000000000001" customHeight="1" x14ac:dyDescent="0.25">
      <c r="A8" s="18" t="s">
        <v>85</v>
      </c>
      <c r="B8" s="19">
        <v>815</v>
      </c>
    </row>
    <row r="9" spans="1:2" ht="20.100000000000001" customHeight="1" x14ac:dyDescent="0.25">
      <c r="A9" s="18" t="s">
        <v>86</v>
      </c>
      <c r="B9" s="19">
        <v>800</v>
      </c>
    </row>
    <row r="10" spans="1:2" ht="20.100000000000001" customHeight="1" x14ac:dyDescent="0.25">
      <c r="A10" s="18" t="s">
        <v>223</v>
      </c>
      <c r="B10" s="19">
        <v>785</v>
      </c>
    </row>
    <row r="11" spans="1:2" ht="20.100000000000001" customHeight="1" x14ac:dyDescent="0.25">
      <c r="A11" s="18" t="s">
        <v>224</v>
      </c>
      <c r="B11" s="19">
        <v>770</v>
      </c>
    </row>
    <row r="12" spans="1:2" ht="20.100000000000001" customHeight="1" x14ac:dyDescent="0.25">
      <c r="A12" s="18" t="s">
        <v>225</v>
      </c>
      <c r="B12" s="19">
        <v>755</v>
      </c>
    </row>
    <row r="13" spans="1:2" ht="20.100000000000001" customHeight="1" x14ac:dyDescent="0.25">
      <c r="A13" s="18" t="s">
        <v>226</v>
      </c>
      <c r="B13" s="19">
        <v>740</v>
      </c>
    </row>
    <row r="14" spans="1:2" ht="20.100000000000001" customHeight="1" x14ac:dyDescent="0.25">
      <c r="A14" s="18" t="s">
        <v>227</v>
      </c>
      <c r="B14" s="19">
        <v>725</v>
      </c>
    </row>
    <row r="15" spans="1:2" ht="20.100000000000001" customHeight="1" x14ac:dyDescent="0.25">
      <c r="A15" s="18" t="s">
        <v>228</v>
      </c>
      <c r="B15" s="19">
        <v>710</v>
      </c>
    </row>
    <row r="16" spans="1:2" ht="20.100000000000001" customHeight="1" x14ac:dyDescent="0.25">
      <c r="A16" s="18" t="s">
        <v>229</v>
      </c>
      <c r="B16" s="19">
        <v>695</v>
      </c>
    </row>
    <row r="17" spans="1:2" ht="20.100000000000001" customHeight="1" x14ac:dyDescent="0.25">
      <c r="A17" s="18" t="s">
        <v>230</v>
      </c>
      <c r="B17" s="19">
        <v>680</v>
      </c>
    </row>
    <row r="18" spans="1:2" ht="20.100000000000001" customHeight="1" x14ac:dyDescent="0.25">
      <c r="A18" s="18" t="s">
        <v>231</v>
      </c>
      <c r="B18" s="19">
        <v>645</v>
      </c>
    </row>
    <row r="19" spans="1:2" ht="20.100000000000001" customHeight="1" x14ac:dyDescent="0.25">
      <c r="A19" s="18" t="s">
        <v>232</v>
      </c>
      <c r="B19" s="19">
        <v>635</v>
      </c>
    </row>
    <row r="20" spans="1:2" ht="20.100000000000001" customHeight="1" x14ac:dyDescent="0.25">
      <c r="A20" s="18" t="s">
        <v>233</v>
      </c>
      <c r="B20" s="19">
        <v>625</v>
      </c>
    </row>
    <row r="21" spans="1:2" ht="20.100000000000001" customHeight="1" x14ac:dyDescent="0.25">
      <c r="A21" s="18" t="s">
        <v>234</v>
      </c>
      <c r="B21" s="19">
        <v>615</v>
      </c>
    </row>
    <row r="22" spans="1:2" ht="20.100000000000001" customHeight="1" x14ac:dyDescent="0.25">
      <c r="A22" s="18" t="s">
        <v>235</v>
      </c>
      <c r="B22" s="19">
        <v>605</v>
      </c>
    </row>
    <row r="23" spans="1:2" ht="20.100000000000001" customHeight="1" x14ac:dyDescent="0.25">
      <c r="A23" s="18" t="s">
        <v>236</v>
      </c>
      <c r="B23" s="19">
        <v>595</v>
      </c>
    </row>
    <row r="24" spans="1:2" ht="20.100000000000001" customHeight="1" x14ac:dyDescent="0.25">
      <c r="A24" s="18" t="s">
        <v>237</v>
      </c>
      <c r="B24" s="19">
        <v>585</v>
      </c>
    </row>
    <row r="25" spans="1:2" ht="20.100000000000001" customHeight="1" x14ac:dyDescent="0.25">
      <c r="A25" s="18" t="s">
        <v>238</v>
      </c>
      <c r="B25" s="19">
        <v>575</v>
      </c>
    </row>
    <row r="26" spans="1:2" ht="20.100000000000001" customHeight="1" x14ac:dyDescent="0.25">
      <c r="A26" s="18" t="s">
        <v>239</v>
      </c>
      <c r="B26" s="19">
        <v>565</v>
      </c>
    </row>
    <row r="27" spans="1:2" ht="20.100000000000001" customHeight="1" x14ac:dyDescent="0.25">
      <c r="A27" s="18" t="s">
        <v>240</v>
      </c>
      <c r="B27" s="19">
        <v>555</v>
      </c>
    </row>
    <row r="28" spans="1:2" ht="20.100000000000001" customHeight="1" x14ac:dyDescent="0.25">
      <c r="A28" s="18" t="s">
        <v>241</v>
      </c>
      <c r="B28" s="19">
        <v>545</v>
      </c>
    </row>
    <row r="29" spans="1:2" ht="20.100000000000001" customHeight="1" x14ac:dyDescent="0.25">
      <c r="A29" s="18" t="s">
        <v>242</v>
      </c>
      <c r="B29" s="19">
        <v>535</v>
      </c>
    </row>
    <row r="30" spans="1:2" ht="20.100000000000001" customHeight="1" x14ac:dyDescent="0.25">
      <c r="A30" s="18" t="s">
        <v>243</v>
      </c>
      <c r="B30" s="19">
        <v>525</v>
      </c>
    </row>
    <row r="31" spans="1:2" ht="20.100000000000001" customHeight="1" x14ac:dyDescent="0.25">
      <c r="A31" s="18" t="s">
        <v>244</v>
      </c>
      <c r="B31" s="19">
        <v>515</v>
      </c>
    </row>
    <row r="32" spans="1:2" ht="20.100000000000001" customHeight="1" x14ac:dyDescent="0.25">
      <c r="A32" s="18" t="s">
        <v>245</v>
      </c>
      <c r="B32" s="19">
        <v>505</v>
      </c>
    </row>
    <row r="33" spans="1:2" ht="20.100000000000001" customHeight="1" x14ac:dyDescent="0.25">
      <c r="A33" s="18" t="s">
        <v>246</v>
      </c>
      <c r="B33" s="19">
        <v>495</v>
      </c>
    </row>
    <row r="34" spans="1:2" ht="20.100000000000001" customHeight="1" x14ac:dyDescent="0.25">
      <c r="A34" s="18" t="s">
        <v>247</v>
      </c>
      <c r="B34" s="19">
        <v>475</v>
      </c>
    </row>
    <row r="35" spans="1:2" ht="20.100000000000001" customHeight="1" x14ac:dyDescent="0.25">
      <c r="A35" s="18" t="s">
        <v>248</v>
      </c>
      <c r="B35" s="19">
        <v>465</v>
      </c>
    </row>
    <row r="36" spans="1:2" ht="20.100000000000001" customHeight="1" x14ac:dyDescent="0.25">
      <c r="A36" s="18" t="s">
        <v>249</v>
      </c>
      <c r="B36" s="19">
        <v>455</v>
      </c>
    </row>
    <row r="37" spans="1:2" ht="20.100000000000001" customHeight="1" x14ac:dyDescent="0.25">
      <c r="A37" s="18" t="s">
        <v>250</v>
      </c>
      <c r="B37" s="19">
        <v>445</v>
      </c>
    </row>
    <row r="38" spans="1:2" ht="20.100000000000001" customHeight="1" x14ac:dyDescent="0.25">
      <c r="A38" s="18" t="s">
        <v>251</v>
      </c>
      <c r="B38" s="19">
        <v>435</v>
      </c>
    </row>
    <row r="39" spans="1:2" ht="20.100000000000001" customHeight="1" x14ac:dyDescent="0.25">
      <c r="A39" s="18" t="s">
        <v>252</v>
      </c>
      <c r="B39" s="19">
        <v>425</v>
      </c>
    </row>
    <row r="40" spans="1:2" ht="20.100000000000001" customHeight="1" x14ac:dyDescent="0.25">
      <c r="A40" s="18" t="s">
        <v>253</v>
      </c>
      <c r="B40" s="19">
        <v>415</v>
      </c>
    </row>
    <row r="41" spans="1:2" ht="20.100000000000001" customHeight="1" x14ac:dyDescent="0.25">
      <c r="A41" s="18" t="s">
        <v>254</v>
      </c>
      <c r="B41" s="19">
        <v>405</v>
      </c>
    </row>
    <row r="42" spans="1:2" ht="20.100000000000001" customHeight="1" x14ac:dyDescent="0.25">
      <c r="A42" s="18" t="s">
        <v>255</v>
      </c>
      <c r="B42" s="19">
        <v>395</v>
      </c>
    </row>
    <row r="43" spans="1:2" ht="20.100000000000001" customHeight="1" x14ac:dyDescent="0.25">
      <c r="A43" s="18" t="s">
        <v>256</v>
      </c>
      <c r="B43" s="19">
        <v>385</v>
      </c>
    </row>
    <row r="44" spans="1:2" ht="20.100000000000001" customHeight="1" x14ac:dyDescent="0.25">
      <c r="A44" s="18" t="s">
        <v>257</v>
      </c>
      <c r="B44" s="19">
        <v>375</v>
      </c>
    </row>
    <row r="45" spans="1:2" ht="20.100000000000001" customHeight="1" x14ac:dyDescent="0.25">
      <c r="A45" s="18" t="s">
        <v>258</v>
      </c>
      <c r="B45" s="19">
        <v>365</v>
      </c>
    </row>
    <row r="46" spans="1:2" ht="20.100000000000001" customHeight="1" x14ac:dyDescent="0.25">
      <c r="A46" s="18" t="s">
        <v>259</v>
      </c>
      <c r="B46" s="19">
        <v>355</v>
      </c>
    </row>
    <row r="47" spans="1:2" ht="20.100000000000001" customHeight="1" x14ac:dyDescent="0.25">
      <c r="A47" s="18" t="s">
        <v>260</v>
      </c>
      <c r="B47" s="19">
        <v>345</v>
      </c>
    </row>
    <row r="48" spans="1:2" ht="20.100000000000001" customHeight="1" x14ac:dyDescent="0.25">
      <c r="A48" s="18" t="s">
        <v>261</v>
      </c>
      <c r="B48" s="19">
        <v>335</v>
      </c>
    </row>
    <row r="49" spans="1:2" ht="20.100000000000001" customHeight="1" x14ac:dyDescent="0.25">
      <c r="A49" s="18" t="s">
        <v>262</v>
      </c>
      <c r="B49" s="19">
        <v>325</v>
      </c>
    </row>
    <row r="50" spans="1:2" ht="20.100000000000001" customHeight="1" x14ac:dyDescent="0.25">
      <c r="A50" s="18" t="s">
        <v>263</v>
      </c>
      <c r="B50" s="19">
        <v>315</v>
      </c>
    </row>
    <row r="51" spans="1:2" ht="20.100000000000001" customHeight="1" x14ac:dyDescent="0.25">
      <c r="A51" s="18" t="s">
        <v>264</v>
      </c>
      <c r="B51" s="19">
        <v>305</v>
      </c>
    </row>
    <row r="52" spans="1:2" ht="20.100000000000001" customHeight="1" x14ac:dyDescent="0.25">
      <c r="A52" s="18" t="s">
        <v>265</v>
      </c>
      <c r="B52" s="19">
        <v>295</v>
      </c>
    </row>
    <row r="53" spans="1:2" ht="20.100000000000001" customHeight="1" x14ac:dyDescent="0.25">
      <c r="A53" s="18" t="s">
        <v>266</v>
      </c>
      <c r="B53" s="19">
        <v>285</v>
      </c>
    </row>
    <row r="54" spans="1:2" ht="20.100000000000001" customHeight="1" x14ac:dyDescent="0.25">
      <c r="A54" s="18" t="s">
        <v>267</v>
      </c>
      <c r="B54" s="19">
        <v>275</v>
      </c>
    </row>
    <row r="55" spans="1:2" ht="20.100000000000001" customHeight="1" x14ac:dyDescent="0.25">
      <c r="A55" s="18" t="s">
        <v>268</v>
      </c>
      <c r="B55" s="19">
        <f>B54-10</f>
        <v>265</v>
      </c>
    </row>
    <row r="56" spans="1:2" ht="20.100000000000001" customHeight="1" x14ac:dyDescent="0.25">
      <c r="A56" s="18" t="s">
        <v>269</v>
      </c>
      <c r="B56" s="19">
        <v>255</v>
      </c>
    </row>
    <row r="57" spans="1:2" ht="20.100000000000001" customHeight="1" x14ac:dyDescent="0.25">
      <c r="A57" s="18" t="s">
        <v>270</v>
      </c>
      <c r="B57" s="19">
        <v>245</v>
      </c>
    </row>
    <row r="58" spans="1:2" ht="20.100000000000001" customHeight="1" x14ac:dyDescent="0.25">
      <c r="A58" s="18" t="s">
        <v>271</v>
      </c>
      <c r="B58" s="19">
        <v>235</v>
      </c>
    </row>
    <row r="59" spans="1:2" ht="20.100000000000001" customHeight="1" x14ac:dyDescent="0.25">
      <c r="A59" s="18" t="s">
        <v>272</v>
      </c>
      <c r="B59" s="19">
        <v>225</v>
      </c>
    </row>
    <row r="60" spans="1:2" ht="20.100000000000001" customHeight="1" x14ac:dyDescent="0.25">
      <c r="A60" s="18" t="s">
        <v>273</v>
      </c>
      <c r="B60" s="19">
        <v>215</v>
      </c>
    </row>
    <row r="61" spans="1:2" ht="20.100000000000001" customHeight="1" x14ac:dyDescent="0.25">
      <c r="A61" s="18" t="s">
        <v>274</v>
      </c>
      <c r="B61" s="19">
        <v>205</v>
      </c>
    </row>
    <row r="62" spans="1:2" ht="20.100000000000001" customHeight="1" x14ac:dyDescent="0.25">
      <c r="A62" s="18" t="s">
        <v>275</v>
      </c>
      <c r="B62" s="19">
        <v>195</v>
      </c>
    </row>
    <row r="63" spans="1:2" ht="20.100000000000001" customHeight="1" x14ac:dyDescent="0.25">
      <c r="A63" s="18" t="s">
        <v>276</v>
      </c>
      <c r="B63" s="19">
        <v>185</v>
      </c>
    </row>
    <row r="64" spans="1:2" ht="20.100000000000001" customHeight="1" x14ac:dyDescent="0.25">
      <c r="A64" s="18" t="s">
        <v>277</v>
      </c>
      <c r="B64" s="19">
        <v>175</v>
      </c>
    </row>
    <row r="65" spans="1:2" ht="20.100000000000001" customHeight="1" x14ac:dyDescent="0.25">
      <c r="A65" s="18" t="s">
        <v>278</v>
      </c>
      <c r="B65" s="19">
        <v>165</v>
      </c>
    </row>
    <row r="66" spans="1:2" ht="20.100000000000001" customHeight="1" x14ac:dyDescent="0.25">
      <c r="A66" s="18" t="s">
        <v>279</v>
      </c>
      <c r="B66" s="19">
        <v>150</v>
      </c>
    </row>
    <row r="67" spans="1:2" ht="20.100000000000001" customHeight="1" x14ac:dyDescent="0.25">
      <c r="A67" s="18" t="s">
        <v>280</v>
      </c>
      <c r="B67" s="19">
        <v>145</v>
      </c>
    </row>
    <row r="68" spans="1:2" ht="20.100000000000001" customHeight="1" x14ac:dyDescent="0.25">
      <c r="A68" s="18" t="s">
        <v>281</v>
      </c>
      <c r="B68" s="19">
        <v>140</v>
      </c>
    </row>
    <row r="69" spans="1:2" ht="20.100000000000001" customHeight="1" x14ac:dyDescent="0.25">
      <c r="A69" s="18" t="s">
        <v>282</v>
      </c>
      <c r="B69" s="19">
        <v>135</v>
      </c>
    </row>
    <row r="70" spans="1:2" ht="20.100000000000001" customHeight="1" x14ac:dyDescent="0.25">
      <c r="A70" s="18" t="s">
        <v>283</v>
      </c>
      <c r="B70" s="19">
        <v>130</v>
      </c>
    </row>
    <row r="71" spans="1:2" ht="20.100000000000001" customHeight="1" x14ac:dyDescent="0.25">
      <c r="A71" s="18" t="s">
        <v>284</v>
      </c>
      <c r="B71" s="19">
        <v>125</v>
      </c>
    </row>
    <row r="72" spans="1:2" ht="20.100000000000001" customHeight="1" x14ac:dyDescent="0.25">
      <c r="A72" s="18" t="s">
        <v>285</v>
      </c>
      <c r="B72" s="19">
        <v>120</v>
      </c>
    </row>
    <row r="73" spans="1:2" ht="20.100000000000001" customHeight="1" x14ac:dyDescent="0.25">
      <c r="A73" s="18" t="s">
        <v>286</v>
      </c>
      <c r="B73" s="19">
        <v>115</v>
      </c>
    </row>
    <row r="74" spans="1:2" ht="20.100000000000001" customHeight="1" x14ac:dyDescent="0.25">
      <c r="A74" s="18" t="s">
        <v>287</v>
      </c>
      <c r="B74" s="19">
        <v>110</v>
      </c>
    </row>
    <row r="75" spans="1:2" ht="20.100000000000001" customHeight="1" x14ac:dyDescent="0.25">
      <c r="A75" s="18" t="s">
        <v>288</v>
      </c>
      <c r="B75" s="19">
        <v>105</v>
      </c>
    </row>
    <row r="76" spans="1:2" ht="20.100000000000001" customHeight="1" x14ac:dyDescent="0.25">
      <c r="A76" s="18" t="s">
        <v>289</v>
      </c>
      <c r="B76" s="19">
        <v>100</v>
      </c>
    </row>
    <row r="77" spans="1:2" ht="20.100000000000001" customHeight="1" x14ac:dyDescent="0.25">
      <c r="A77" s="18" t="s">
        <v>290</v>
      </c>
      <c r="B77" s="19">
        <v>95</v>
      </c>
    </row>
    <row r="78" spans="1:2" ht="20.100000000000001" customHeight="1" x14ac:dyDescent="0.25">
      <c r="A78" s="18" t="s">
        <v>291</v>
      </c>
      <c r="B78" s="19">
        <v>90</v>
      </c>
    </row>
    <row r="79" spans="1:2" ht="20.100000000000001" customHeight="1" x14ac:dyDescent="0.25">
      <c r="A79" s="18" t="s">
        <v>292</v>
      </c>
      <c r="B79" s="19">
        <v>85</v>
      </c>
    </row>
    <row r="80" spans="1:2" ht="20.100000000000001" customHeight="1" x14ac:dyDescent="0.25">
      <c r="A80" s="18" t="s">
        <v>293</v>
      </c>
      <c r="B80" s="19">
        <v>80</v>
      </c>
    </row>
    <row r="81" spans="1:2" ht="20.100000000000001" customHeight="1" x14ac:dyDescent="0.25">
      <c r="A81" s="18" t="s">
        <v>294</v>
      </c>
      <c r="B81" s="19">
        <v>75</v>
      </c>
    </row>
    <row r="82" spans="1:2" ht="20.100000000000001" customHeight="1" x14ac:dyDescent="0.25">
      <c r="A82" s="18" t="s">
        <v>295</v>
      </c>
      <c r="B82" s="19">
        <v>70</v>
      </c>
    </row>
    <row r="83" spans="1:2" ht="20.100000000000001" customHeight="1" x14ac:dyDescent="0.25">
      <c r="A83" s="18" t="s">
        <v>296</v>
      </c>
      <c r="B83" s="19">
        <v>65</v>
      </c>
    </row>
    <row r="84" spans="1:2" ht="20.100000000000001" customHeight="1" x14ac:dyDescent="0.25">
      <c r="A84" s="18" t="s">
        <v>297</v>
      </c>
      <c r="B84" s="19">
        <v>60</v>
      </c>
    </row>
    <row r="85" spans="1:2" ht="20.100000000000001" customHeight="1" x14ac:dyDescent="0.25">
      <c r="A85" s="18" t="s">
        <v>298</v>
      </c>
      <c r="B85" s="19">
        <v>55</v>
      </c>
    </row>
    <row r="86" spans="1:2" ht="20.100000000000001" customHeight="1" x14ac:dyDescent="0.25">
      <c r="A86" s="18" t="s">
        <v>299</v>
      </c>
      <c r="B86" s="19">
        <v>50</v>
      </c>
    </row>
    <row r="87" spans="1:2" ht="20.100000000000001" customHeight="1" x14ac:dyDescent="0.25">
      <c r="A87" s="18" t="s">
        <v>300</v>
      </c>
      <c r="B87" s="19">
        <v>45</v>
      </c>
    </row>
    <row r="88" spans="1:2" ht="20.100000000000001" customHeight="1" x14ac:dyDescent="0.25">
      <c r="A88" s="18" t="s">
        <v>301</v>
      </c>
      <c r="B88" s="19">
        <v>40</v>
      </c>
    </row>
    <row r="89" spans="1:2" ht="20.100000000000001" customHeight="1" x14ac:dyDescent="0.25">
      <c r="A89" s="18" t="s">
        <v>302</v>
      </c>
      <c r="B89" s="19">
        <v>35</v>
      </c>
    </row>
    <row r="90" spans="1:2" ht="20.100000000000001" customHeight="1" x14ac:dyDescent="0.25">
      <c r="A90" s="18" t="s">
        <v>303</v>
      </c>
      <c r="B90" s="19">
        <v>30</v>
      </c>
    </row>
    <row r="91" spans="1:2" ht="20.100000000000001" customHeight="1" x14ac:dyDescent="0.25">
      <c r="A91" s="18" t="s">
        <v>304</v>
      </c>
      <c r="B91" s="19">
        <v>25</v>
      </c>
    </row>
    <row r="92" spans="1:2" ht="20.100000000000001" customHeight="1" x14ac:dyDescent="0.25">
      <c r="A92" s="18" t="s">
        <v>305</v>
      </c>
      <c r="B92" s="19">
        <v>20</v>
      </c>
    </row>
    <row r="93" spans="1:2" ht="20.100000000000001" customHeight="1" x14ac:dyDescent="0.25">
      <c r="A93" s="18" t="s">
        <v>306</v>
      </c>
      <c r="B93" s="19">
        <v>16</v>
      </c>
    </row>
    <row r="94" spans="1:2" ht="20.100000000000001" customHeight="1" x14ac:dyDescent="0.25">
      <c r="A94" s="18" t="s">
        <v>307</v>
      </c>
      <c r="B94" s="19">
        <v>12</v>
      </c>
    </row>
    <row r="95" spans="1:2" ht="20.100000000000001" customHeight="1" x14ac:dyDescent="0.25">
      <c r="A95" s="18" t="s">
        <v>308</v>
      </c>
      <c r="B95" s="19">
        <v>8</v>
      </c>
    </row>
    <row r="96" spans="1:2" ht="20.100000000000001" customHeight="1" x14ac:dyDescent="0.25">
      <c r="A96" s="18" t="s">
        <v>309</v>
      </c>
      <c r="B96" s="19">
        <v>4</v>
      </c>
    </row>
    <row r="97" spans="1:2" ht="20.100000000000001" customHeight="1" x14ac:dyDescent="0.25">
      <c r="A97" s="18" t="s">
        <v>310</v>
      </c>
      <c r="B97" s="19">
        <v>2</v>
      </c>
    </row>
    <row r="98" spans="1:2" ht="20.100000000000001" customHeight="1" x14ac:dyDescent="0.25">
      <c r="A98" s="18" t="s">
        <v>311</v>
      </c>
      <c r="B98" s="19">
        <v>2</v>
      </c>
    </row>
    <row r="99" spans="1:2" ht="20.100000000000001" customHeight="1" x14ac:dyDescent="0.25">
      <c r="A99" s="18" t="s">
        <v>312</v>
      </c>
      <c r="B99" s="19">
        <v>2</v>
      </c>
    </row>
    <row r="100" spans="1:2" ht="20.100000000000001" customHeight="1" x14ac:dyDescent="0.25">
      <c r="A100" s="18" t="s">
        <v>313</v>
      </c>
      <c r="B100" s="19">
        <v>2</v>
      </c>
    </row>
    <row r="101" spans="1:2" ht="20.100000000000001" customHeight="1" x14ac:dyDescent="0.25">
      <c r="A101" s="18" t="s">
        <v>314</v>
      </c>
      <c r="B101" s="19">
        <v>2</v>
      </c>
    </row>
    <row r="102" spans="1:2" ht="20.100000000000001" customHeight="1" x14ac:dyDescent="0.25">
      <c r="A102" s="18" t="s">
        <v>315</v>
      </c>
      <c r="B102" s="19">
        <v>2</v>
      </c>
    </row>
    <row r="103" spans="1:2" ht="20.100000000000001" customHeight="1" x14ac:dyDescent="0.25">
      <c r="A103" s="18" t="s">
        <v>316</v>
      </c>
      <c r="B103" s="19">
        <v>2</v>
      </c>
    </row>
    <row r="104" spans="1:2" ht="20.100000000000001" customHeight="1" x14ac:dyDescent="0.25">
      <c r="A104" s="18" t="s">
        <v>317</v>
      </c>
      <c r="B104" s="19">
        <v>2</v>
      </c>
    </row>
    <row r="105" spans="1:2" ht="20.100000000000001" customHeight="1" x14ac:dyDescent="0.25">
      <c r="A105" s="18" t="s">
        <v>318</v>
      </c>
      <c r="B105" s="19">
        <v>2</v>
      </c>
    </row>
    <row r="106" spans="1:2" ht="20.100000000000001" customHeight="1" x14ac:dyDescent="0.25">
      <c r="A106" s="18" t="s">
        <v>319</v>
      </c>
      <c r="B106" s="19">
        <v>2</v>
      </c>
    </row>
    <row r="107" spans="1:2" ht="20.100000000000001" customHeight="1" x14ac:dyDescent="0.25">
      <c r="A107" s="18" t="s">
        <v>320</v>
      </c>
      <c r="B107" s="19">
        <v>2</v>
      </c>
    </row>
    <row r="108" spans="1:2" ht="20.100000000000001" customHeight="1" x14ac:dyDescent="0.25">
      <c r="A108" s="18" t="s">
        <v>321</v>
      </c>
      <c r="B108" s="19">
        <v>2</v>
      </c>
    </row>
    <row r="109" spans="1:2" ht="20.100000000000001" customHeight="1" x14ac:dyDescent="0.25">
      <c r="A109" s="18" t="s">
        <v>322</v>
      </c>
      <c r="B109" s="19">
        <v>2</v>
      </c>
    </row>
    <row r="110" spans="1:2" ht="20.100000000000001" customHeight="1" x14ac:dyDescent="0.25">
      <c r="A110" s="18" t="s">
        <v>323</v>
      </c>
      <c r="B110" s="19">
        <v>2</v>
      </c>
    </row>
    <row r="111" spans="1:2" ht="20.100000000000001" customHeight="1" x14ac:dyDescent="0.25">
      <c r="A111" s="18" t="s">
        <v>324</v>
      </c>
      <c r="B111" s="19">
        <v>2</v>
      </c>
    </row>
    <row r="112" spans="1:2" ht="20.100000000000001" customHeight="1" x14ac:dyDescent="0.25">
      <c r="A112" s="18" t="s">
        <v>325</v>
      </c>
      <c r="B112" s="19">
        <v>2</v>
      </c>
    </row>
    <row r="113" spans="1:2" ht="20.100000000000001" customHeight="1" x14ac:dyDescent="0.25">
      <c r="A113" s="18" t="s">
        <v>326</v>
      </c>
      <c r="B113" s="19">
        <v>2</v>
      </c>
    </row>
    <row r="114" spans="1:2" ht="20.100000000000001" customHeight="1" x14ac:dyDescent="0.25">
      <c r="A114" s="18" t="s">
        <v>327</v>
      </c>
      <c r="B114" s="19">
        <v>2</v>
      </c>
    </row>
    <row r="115" spans="1:2" ht="20.100000000000001" customHeight="1" x14ac:dyDescent="0.25">
      <c r="A115" s="18" t="s">
        <v>328</v>
      </c>
      <c r="B115" s="19">
        <v>2</v>
      </c>
    </row>
    <row r="116" spans="1:2" ht="20.100000000000001" customHeight="1" x14ac:dyDescent="0.25">
      <c r="A116" s="18" t="s">
        <v>329</v>
      </c>
      <c r="B116" s="19">
        <v>2</v>
      </c>
    </row>
    <row r="117" spans="1:2" ht="20.100000000000001" customHeight="1" x14ac:dyDescent="0.25">
      <c r="A117" s="18" t="s">
        <v>330</v>
      </c>
      <c r="B117" s="19">
        <v>2</v>
      </c>
    </row>
    <row r="118" spans="1:2" ht="20.100000000000001" customHeight="1" x14ac:dyDescent="0.25">
      <c r="A118" s="18" t="s">
        <v>331</v>
      </c>
      <c r="B118" s="19">
        <v>2</v>
      </c>
    </row>
    <row r="119" spans="1:2" ht="20.100000000000001" customHeight="1" x14ac:dyDescent="0.25">
      <c r="A119" s="18" t="s">
        <v>332</v>
      </c>
      <c r="B119" s="19">
        <v>2</v>
      </c>
    </row>
    <row r="120" spans="1:2" ht="20.100000000000001" customHeight="1" x14ac:dyDescent="0.25">
      <c r="A120" s="18" t="s">
        <v>333</v>
      </c>
      <c r="B120" s="19">
        <v>2</v>
      </c>
    </row>
    <row r="121" spans="1:2" ht="20.100000000000001" customHeight="1" x14ac:dyDescent="0.25">
      <c r="A121" s="18" t="s">
        <v>334</v>
      </c>
      <c r="B121" s="19">
        <v>2</v>
      </c>
    </row>
    <row r="122" spans="1:2" ht="20.100000000000001" customHeight="1" x14ac:dyDescent="0.25">
      <c r="A122" s="18" t="s">
        <v>335</v>
      </c>
      <c r="B122" s="19">
        <v>2</v>
      </c>
    </row>
    <row r="123" spans="1:2" ht="20.100000000000001" customHeight="1" x14ac:dyDescent="0.25">
      <c r="A123" s="18" t="s">
        <v>336</v>
      </c>
      <c r="B123" s="19">
        <v>2</v>
      </c>
    </row>
    <row r="124" spans="1:2" ht="20.100000000000001" customHeight="1" x14ac:dyDescent="0.25">
      <c r="A124" s="18" t="s">
        <v>337</v>
      </c>
      <c r="B124" s="19">
        <v>2</v>
      </c>
    </row>
    <row r="125" spans="1:2" ht="20.100000000000001" customHeight="1" x14ac:dyDescent="0.25">
      <c r="A125" s="18" t="s">
        <v>338</v>
      </c>
      <c r="B125" s="19">
        <v>2</v>
      </c>
    </row>
    <row r="126" spans="1:2" ht="20.100000000000001" customHeight="1" x14ac:dyDescent="0.25">
      <c r="A126" s="18" t="s">
        <v>339</v>
      </c>
      <c r="B126" s="19">
        <v>2</v>
      </c>
    </row>
    <row r="127" spans="1:2" ht="20.100000000000001" customHeight="1" x14ac:dyDescent="0.25">
      <c r="A127" s="18" t="s">
        <v>340</v>
      </c>
      <c r="B127" s="19">
        <v>2</v>
      </c>
    </row>
    <row r="128" spans="1:2" ht="20.100000000000001" customHeight="1" x14ac:dyDescent="0.25">
      <c r="A128" s="18" t="s">
        <v>341</v>
      </c>
      <c r="B128" s="19">
        <v>2</v>
      </c>
    </row>
    <row r="129" spans="1:2" ht="20.100000000000001" customHeight="1" x14ac:dyDescent="0.25">
      <c r="A129" s="18" t="s">
        <v>342</v>
      </c>
      <c r="B129" s="19">
        <v>2</v>
      </c>
    </row>
    <row r="130" spans="1:2" ht="20.100000000000001" customHeight="1" x14ac:dyDescent="0.25"/>
  </sheetData>
  <sheetProtection sheet="1" objects="1" scenarios="1" selectLockedCells="1" selectUnlockedCells="1"/>
  <phoneticPr fontId="6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946DE-C862-4972-B126-46CB7941D5B1}">
  <sheetPr>
    <tabColor theme="0"/>
  </sheetPr>
  <dimension ref="A1:D28"/>
  <sheetViews>
    <sheetView showGridLines="0" workbookViewId="0">
      <selection activeCell="B1" sqref="B1"/>
    </sheetView>
  </sheetViews>
  <sheetFormatPr defaultColWidth="0" defaultRowHeight="16.5" zeroHeight="1" x14ac:dyDescent="0.3"/>
  <cols>
    <col min="1" max="1" width="8.7109375" style="12" customWidth="1"/>
    <col min="2" max="2" width="25.7109375" style="12" customWidth="1"/>
    <col min="3" max="3" width="17.140625" style="1" bestFit="1" customWidth="1"/>
    <col min="4" max="4" width="5.7109375" style="12" customWidth="1"/>
    <col min="5" max="16384" width="9.140625" style="1" hidden="1"/>
  </cols>
  <sheetData>
    <row r="1" spans="1:3" s="1" customFormat="1" ht="24" customHeight="1" x14ac:dyDescent="0.3">
      <c r="A1" s="21" t="s">
        <v>8</v>
      </c>
      <c r="B1" s="21" t="s">
        <v>7</v>
      </c>
      <c r="C1" s="22" t="s">
        <v>9</v>
      </c>
    </row>
    <row r="2" spans="1:3" s="20" customFormat="1" ht="20.100000000000001" customHeight="1" x14ac:dyDescent="0.25">
      <c r="A2" s="23" t="s">
        <v>11</v>
      </c>
      <c r="B2" s="24" t="s">
        <v>10</v>
      </c>
      <c r="C2" s="25"/>
    </row>
    <row r="3" spans="1:3" s="20" customFormat="1" ht="20.100000000000001" customHeight="1" x14ac:dyDescent="0.25">
      <c r="A3" s="23" t="s">
        <v>13</v>
      </c>
      <c r="B3" s="24" t="s">
        <v>12</v>
      </c>
      <c r="C3" s="25" t="s">
        <v>14</v>
      </c>
    </row>
    <row r="4" spans="1:3" s="20" customFormat="1" ht="20.100000000000001" customHeight="1" x14ac:dyDescent="0.25">
      <c r="A4" s="23" t="s">
        <v>16</v>
      </c>
      <c r="B4" s="24" t="s">
        <v>15</v>
      </c>
      <c r="C4" s="25"/>
    </row>
    <row r="5" spans="1:3" s="20" customFormat="1" ht="20.100000000000001" customHeight="1" x14ac:dyDescent="0.25">
      <c r="A5" s="23" t="s">
        <v>18</v>
      </c>
      <c r="B5" s="24" t="s">
        <v>17</v>
      </c>
      <c r="C5" s="25" t="s">
        <v>19</v>
      </c>
    </row>
    <row r="6" spans="1:3" s="20" customFormat="1" ht="20.100000000000001" customHeight="1" x14ac:dyDescent="0.25">
      <c r="A6" s="23" t="s">
        <v>21</v>
      </c>
      <c r="B6" s="24" t="s">
        <v>20</v>
      </c>
      <c r="C6" s="25" t="s">
        <v>22</v>
      </c>
    </row>
    <row r="7" spans="1:3" s="20" customFormat="1" ht="20.100000000000001" customHeight="1" x14ac:dyDescent="0.25">
      <c r="A7" s="23" t="s">
        <v>24</v>
      </c>
      <c r="B7" s="24" t="s">
        <v>23</v>
      </c>
      <c r="C7" s="25" t="s">
        <v>25</v>
      </c>
    </row>
    <row r="8" spans="1:3" s="20" customFormat="1" ht="20.100000000000001" customHeight="1" x14ac:dyDescent="0.25">
      <c r="A8" s="23" t="s">
        <v>27</v>
      </c>
      <c r="B8" s="24" t="s">
        <v>26</v>
      </c>
      <c r="C8" s="25" t="s">
        <v>22</v>
      </c>
    </row>
    <row r="9" spans="1:3" s="20" customFormat="1" ht="20.100000000000001" customHeight="1" x14ac:dyDescent="0.25">
      <c r="A9" s="23" t="s">
        <v>29</v>
      </c>
      <c r="B9" s="24" t="s">
        <v>28</v>
      </c>
      <c r="C9" s="25" t="s">
        <v>30</v>
      </c>
    </row>
    <row r="10" spans="1:3" s="20" customFormat="1" ht="20.100000000000001" customHeight="1" x14ac:dyDescent="0.25">
      <c r="A10" s="23" t="s">
        <v>32</v>
      </c>
      <c r="B10" s="24" t="s">
        <v>31</v>
      </c>
      <c r="C10" s="25" t="s">
        <v>33</v>
      </c>
    </row>
    <row r="11" spans="1:3" s="20" customFormat="1" ht="20.100000000000001" customHeight="1" x14ac:dyDescent="0.25">
      <c r="A11" s="23" t="s">
        <v>35</v>
      </c>
      <c r="B11" s="24" t="s">
        <v>34</v>
      </c>
      <c r="C11" s="25" t="s">
        <v>545</v>
      </c>
    </row>
    <row r="12" spans="1:3" s="20" customFormat="1" ht="20.100000000000001" customHeight="1" x14ac:dyDescent="0.25">
      <c r="A12" s="23" t="s">
        <v>37</v>
      </c>
      <c r="B12" s="24" t="s">
        <v>36</v>
      </c>
      <c r="C12" s="25" t="s">
        <v>38</v>
      </c>
    </row>
    <row r="13" spans="1:3" s="20" customFormat="1" ht="20.100000000000001" customHeight="1" x14ac:dyDescent="0.25">
      <c r="A13" s="23" t="s">
        <v>40</v>
      </c>
      <c r="B13" s="24" t="s">
        <v>39</v>
      </c>
      <c r="C13" s="25" t="s">
        <v>41</v>
      </c>
    </row>
    <row r="14" spans="1:3" s="20" customFormat="1" ht="20.100000000000001" customHeight="1" x14ac:dyDescent="0.25">
      <c r="A14" s="23" t="s">
        <v>43</v>
      </c>
      <c r="B14" s="24" t="s">
        <v>42</v>
      </c>
      <c r="C14" s="25" t="s">
        <v>44</v>
      </c>
    </row>
    <row r="15" spans="1:3" s="20" customFormat="1" ht="20.100000000000001" customHeight="1" x14ac:dyDescent="0.25">
      <c r="A15" s="23" t="s">
        <v>46</v>
      </c>
      <c r="B15" s="24" t="s">
        <v>45</v>
      </c>
      <c r="C15" s="25" t="s">
        <v>47</v>
      </c>
    </row>
    <row r="16" spans="1:3" s="20" customFormat="1" ht="20.100000000000001" customHeight="1" x14ac:dyDescent="0.25">
      <c r="A16" s="23" t="s">
        <v>49</v>
      </c>
      <c r="B16" s="24" t="s">
        <v>48</v>
      </c>
      <c r="C16" s="25" t="s">
        <v>50</v>
      </c>
    </row>
    <row r="17" spans="1:3" s="20" customFormat="1" ht="20.100000000000001" customHeight="1" x14ac:dyDescent="0.25">
      <c r="A17" s="23" t="s">
        <v>52</v>
      </c>
      <c r="B17" s="24" t="s">
        <v>51</v>
      </c>
      <c r="C17" s="25" t="s">
        <v>53</v>
      </c>
    </row>
    <row r="18" spans="1:3" s="20" customFormat="1" ht="20.100000000000001" customHeight="1" x14ac:dyDescent="0.25">
      <c r="A18" s="23" t="s">
        <v>55</v>
      </c>
      <c r="B18" s="24" t="s">
        <v>54</v>
      </c>
      <c r="C18" s="25" t="s">
        <v>56</v>
      </c>
    </row>
    <row r="19" spans="1:3" s="20" customFormat="1" ht="20.100000000000001" customHeight="1" x14ac:dyDescent="0.25">
      <c r="A19" s="23" t="s">
        <v>6</v>
      </c>
      <c r="B19" s="24" t="s">
        <v>57</v>
      </c>
      <c r="C19" s="25" t="s">
        <v>58</v>
      </c>
    </row>
    <row r="20" spans="1:3" s="20" customFormat="1" ht="20.100000000000001" customHeight="1" x14ac:dyDescent="0.25">
      <c r="A20" s="23" t="s">
        <v>60</v>
      </c>
      <c r="B20" s="24" t="s">
        <v>59</v>
      </c>
      <c r="C20" s="25" t="s">
        <v>61</v>
      </c>
    </row>
    <row r="21" spans="1:3" s="20" customFormat="1" ht="20.100000000000001" customHeight="1" x14ac:dyDescent="0.25">
      <c r="A21" s="23" t="s">
        <v>63</v>
      </c>
      <c r="B21" s="24" t="s">
        <v>62</v>
      </c>
      <c r="C21" s="25" t="s">
        <v>64</v>
      </c>
    </row>
    <row r="22" spans="1:3" s="20" customFormat="1" ht="20.100000000000001" customHeight="1" x14ac:dyDescent="0.25">
      <c r="A22" s="23" t="s">
        <v>66</v>
      </c>
      <c r="B22" s="24" t="s">
        <v>65</v>
      </c>
      <c r="C22" s="25" t="s">
        <v>67</v>
      </c>
    </row>
    <row r="23" spans="1:3" s="20" customFormat="1" ht="20.100000000000001" customHeight="1" x14ac:dyDescent="0.25">
      <c r="A23" s="23" t="s">
        <v>69</v>
      </c>
      <c r="B23" s="24" t="s">
        <v>68</v>
      </c>
      <c r="C23" s="25"/>
    </row>
    <row r="24" spans="1:3" s="20" customFormat="1" ht="20.100000000000001" customHeight="1" x14ac:dyDescent="0.25">
      <c r="A24" s="23" t="s">
        <v>71</v>
      </c>
      <c r="B24" s="24" t="s">
        <v>70</v>
      </c>
      <c r="C24" s="25" t="s">
        <v>72</v>
      </c>
    </row>
    <row r="25" spans="1:3" s="20" customFormat="1" ht="20.100000000000001" customHeight="1" x14ac:dyDescent="0.25">
      <c r="A25" s="23" t="s">
        <v>74</v>
      </c>
      <c r="B25" s="24" t="s">
        <v>73</v>
      </c>
      <c r="C25" s="25" t="s">
        <v>47</v>
      </c>
    </row>
    <row r="26" spans="1:3" s="20" customFormat="1" ht="20.100000000000001" customHeight="1" x14ac:dyDescent="0.25">
      <c r="A26" s="23" t="s">
        <v>76</v>
      </c>
      <c r="B26" s="24" t="s">
        <v>75</v>
      </c>
      <c r="C26" s="25" t="s">
        <v>77</v>
      </c>
    </row>
    <row r="27" spans="1:3" s="20" customFormat="1" ht="20.100000000000001" customHeight="1" x14ac:dyDescent="0.25">
      <c r="A27" s="26" t="s">
        <v>79</v>
      </c>
      <c r="B27" s="27" t="s">
        <v>78</v>
      </c>
      <c r="C27" s="28"/>
    </row>
    <row r="28" spans="1:3" x14ac:dyDescent="0.3"/>
  </sheetData>
  <sheetProtection sheet="1" objects="1" scenarios="1" selectLockedCells="1" selectUnlockedCells="1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F912D-A218-41AC-9224-654083BE71E8}">
  <sheetPr>
    <tabColor theme="1"/>
  </sheetPr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ADULTO</vt:lpstr>
      <vt:lpstr>MASTER</vt:lpstr>
      <vt:lpstr>PONTUACAO</vt:lpstr>
      <vt:lpstr>ESTADOS</vt:lpstr>
      <vt:lpstr>BANDEIRAS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Ranking BR Individual</dc:subject>
  <dc:creator>Rogerinho</dc:creator>
  <cp:lastModifiedBy>Rogério Nunes</cp:lastModifiedBy>
  <dcterms:created xsi:type="dcterms:W3CDTF">2022-12-21T17:48:43Z</dcterms:created>
  <dcterms:modified xsi:type="dcterms:W3CDTF">2022-12-28T13:27:54Z</dcterms:modified>
</cp:coreProperties>
</file>